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FEBRERO- JUNIO 2024 INDUSTRIAL\ESCOLARIZADO\"/>
    </mc:Choice>
  </mc:AlternateContent>
  <bookViews>
    <workbookView xWindow="0" yWindow="0" windowWidth="19200" windowHeight="755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24" l="1"/>
  <c r="M28" i="10" l="1"/>
  <c r="N28" i="10"/>
  <c r="N28" i="25" l="1"/>
  <c r="M28" i="25"/>
  <c r="K28" i="25"/>
  <c r="G28" i="25"/>
  <c r="F28" i="25"/>
  <c r="E18" i="25"/>
  <c r="J18" i="25" s="1"/>
  <c r="D18" i="25"/>
  <c r="C18" i="25"/>
  <c r="A18" i="25"/>
  <c r="E17" i="25"/>
  <c r="J17" i="25" s="1"/>
  <c r="D17" i="25"/>
  <c r="C17" i="25"/>
  <c r="A17" i="25"/>
  <c r="E16" i="25"/>
  <c r="J16" i="25" s="1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J18" i="23" s="1"/>
  <c r="D18" i="23"/>
  <c r="C18" i="23"/>
  <c r="A18" i="23"/>
  <c r="E17" i="23"/>
  <c r="J17" i="23" s="1"/>
  <c r="D17" i="23"/>
  <c r="C17" i="23"/>
  <c r="A17" i="23"/>
  <c r="E16" i="23"/>
  <c r="J16" i="23" s="1"/>
  <c r="D16" i="23"/>
  <c r="C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F28" i="10"/>
  <c r="E28" i="10"/>
  <c r="L14" i="10"/>
  <c r="L17" i="22" l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H14" i="24"/>
  <c r="H15" i="24"/>
  <c r="H16" i="24"/>
  <c r="H17" i="24"/>
  <c r="H18" i="24"/>
  <c r="E28" i="24"/>
  <c r="L14" i="23"/>
  <c r="L15" i="23"/>
  <c r="L16" i="23"/>
  <c r="L17" i="23"/>
  <c r="L18" i="23"/>
  <c r="H14" i="23"/>
  <c r="H15" i="23"/>
  <c r="H16" i="23"/>
  <c r="H17" i="23"/>
  <c r="H18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<sst xmlns="http://schemas.openxmlformats.org/spreadsheetml/2006/main" count="201" uniqueCount="49">
  <si>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</si>
  <si>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</si>
  <si>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</si>
  <si>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</si>
  <si>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</si>
  <si>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</si>
  <si>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</si>
  <si>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</si>
  <si>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</si>
  <si>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</si>
  <si>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</si>
  <si>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</si>
  <si>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</si>
  <si>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</si>
  <si>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</si>
  <si>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</si>
  <si>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</si>
  <si>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</si>
  <si>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</si>
  <si>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</si>
  <si>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</si>
  <si>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</si>
  <si>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</si>
  <si>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</si>
  <si>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</si>
  <si>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</si>
  <si>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</si>
  <si>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</si>
  <si>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</si>
  <si>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</si>
  <si>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</si>
  <si>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</si>
  <si>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</si>
  <si>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T</t>
  </si>
  <si>
    <t>LIC. ALEJANDRO RAMIREZ VAZQUEZ</t>
  </si>
  <si>
    <t>TALLER DE INVESTIGACION I</t>
  </si>
  <si>
    <t>MERCADOTECNIA</t>
  </si>
  <si>
    <t>TALLER DE INVESTIGACION II</t>
  </si>
  <si>
    <t>601A</t>
  </si>
  <si>
    <t>701A</t>
  </si>
  <si>
    <t>ING. FLOR ILIANA CHONTAL PELAYO</t>
  </si>
  <si>
    <t>FEBRERO-JUNIO 2024</t>
  </si>
  <si>
    <t>M.A. ALEJANDRO RAMIREZ VAZQUEZ</t>
  </si>
  <si>
    <t>601B</t>
  </si>
  <si>
    <t>TALLER DE LIDERAZGO</t>
  </si>
  <si>
    <t>201B</t>
  </si>
  <si>
    <t>S/E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</si>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</sst>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328707</xdr:colOff>
      <xdr:row>30</xdr:row>
      <xdr:rowOff>112059</xdr:rowOff>
    </xdr:from>
    <xdr:to>
      <xdr:col>3</xdr:col>
      <xdr:colOff>962746</xdr:colOff>
      <xdr:row>33</xdr:row>
      <xdr:rowOff>737414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5295" y="7119471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911412</xdr:colOff>
      <xdr:row>31</xdr:row>
      <xdr:rowOff>0</xdr:rowOff>
    </xdr:from>
    <xdr:to>
      <xdr:col>4</xdr:col>
      <xdr:colOff>21451</xdr:colOff>
      <xdr:row>33</xdr:row>
      <xdr:rowOff>782237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8000" y="7186706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791883</xdr:colOff>
      <xdr:row>30</xdr:row>
      <xdr:rowOff>119529</xdr:rowOff>
    </xdr:from>
    <xdr:to>
      <xdr:col>3</xdr:col>
      <xdr:colOff>1425922</xdr:colOff>
      <xdr:row>33</xdr:row>
      <xdr:rowOff>744884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8471" y="7149353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29882</xdr:rowOff>
    </xdr:from>
    <xdr:to>
      <xdr:col>3</xdr:col>
      <xdr:colOff>1298922</xdr:colOff>
      <xdr:row>36</xdr:row>
      <xdr:rowOff>27707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216588"/>
          <a:ext cx="634039" cy="1103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7470</xdr:rowOff>
    </xdr:from>
    <xdr:to>
      <xdr:col>3</xdr:col>
      <xdr:colOff>1298922</xdr:colOff>
      <xdr:row>34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194176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O18" sqref="O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41</v>
      </c>
      <c r="M8" s="33"/>
      <c r="N8" s="33"/>
    </row>
    <row r="10" spans="1:14" ht="13" x14ac:dyDescent="0.3">
      <c r="A10" s="4" t="s">
        <v>8</v>
      </c>
      <c r="B10" s="33" t="s">
        <v>42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37</v>
      </c>
      <c r="B14" s="9" t="s">
        <v>21</v>
      </c>
      <c r="C14" s="9" t="s">
        <v>39</v>
      </c>
      <c r="D14" s="9" t="s">
        <v>32</v>
      </c>
      <c r="E14" s="9">
        <v>8</v>
      </c>
      <c r="F14" s="9">
        <v>8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80</v>
      </c>
      <c r="N14" s="15">
        <v>0.62</v>
      </c>
    </row>
    <row r="15" spans="1:14" s="11" customFormat="1" x14ac:dyDescent="0.25">
      <c r="A15" s="8" t="s">
        <v>36</v>
      </c>
      <c r="B15" s="9" t="s">
        <v>21</v>
      </c>
      <c r="C15" s="9" t="s">
        <v>38</v>
      </c>
      <c r="D15" s="9" t="s">
        <v>32</v>
      </c>
      <c r="E15" s="9">
        <v>26</v>
      </c>
      <c r="F15" s="9">
        <v>24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75</v>
      </c>
      <c r="N15" s="15">
        <v>0.875</v>
      </c>
    </row>
    <row r="16" spans="1:14" s="11" customFormat="1" x14ac:dyDescent="0.25">
      <c r="A16" s="8" t="s">
        <v>35</v>
      </c>
      <c r="B16" s="9" t="s">
        <v>21</v>
      </c>
      <c r="C16" s="9" t="s">
        <v>43</v>
      </c>
      <c r="D16" s="9" t="s">
        <v>32</v>
      </c>
      <c r="E16" s="9">
        <v>21</v>
      </c>
      <c r="F16" s="9">
        <v>18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74</v>
      </c>
      <c r="N16" s="15">
        <v>0.76</v>
      </c>
    </row>
    <row r="17" spans="1:14" s="11" customFormat="1" x14ac:dyDescent="0.25">
      <c r="A17" s="8" t="s">
        <v>36</v>
      </c>
      <c r="B17" s="9" t="s">
        <v>21</v>
      </c>
      <c r="C17" s="9" t="s">
        <v>43</v>
      </c>
      <c r="D17" s="9" t="s">
        <v>32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84</v>
      </c>
      <c r="N17" s="15">
        <v>0.31</v>
      </c>
    </row>
    <row r="18" spans="1:14" s="11" customFormat="1" x14ac:dyDescent="0.25">
      <c r="A18" s="8" t="s">
        <v>44</v>
      </c>
      <c r="B18" s="9" t="s">
        <v>21</v>
      </c>
      <c r="C18" s="9" t="s">
        <v>45</v>
      </c>
      <c r="D18" s="9" t="s">
        <v>32</v>
      </c>
      <c r="E18" s="9">
        <v>22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66</v>
      </c>
      <c r="N18" s="15">
        <v>0.77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89</v>
      </c>
      <c r="G28" s="17"/>
      <c r="H28" s="18"/>
      <c r="I28" s="17">
        <f t="shared" ref="I28" si="1">(E28-SUM(F28:G28))-K28</f>
        <v>10</v>
      </c>
      <c r="J28" s="18"/>
      <c r="K28" s="17">
        <v>0</v>
      </c>
      <c r="L28" s="18">
        <f t="shared" si="0"/>
        <v>0</v>
      </c>
      <c r="M28" s="17">
        <f>AVERAGE(M14:M27)</f>
        <v>75.8</v>
      </c>
      <c r="N28" s="19">
        <f>AVERAGE(N14:N27)</f>
        <v>0.66700000000000004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">
        <v>34</v>
      </c>
      <c r="C37" s="39"/>
      <c r="D37" s="39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N16" sqref="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ht="13" x14ac:dyDescent="0.3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INVESTIGACION II</v>
      </c>
      <c r="B14" s="9" t="s">
        <v>46</v>
      </c>
      <c r="C14" s="9" t="str">
        <f>'1'!C14</f>
        <v>701A</v>
      </c>
      <c r="D14" s="9" t="str">
        <f>'1'!D14</f>
        <v>IIND</v>
      </c>
      <c r="E14" s="9">
        <f>'1'!E14</f>
        <v>8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MERCADOTECNIA</v>
      </c>
      <c r="B15" s="9" t="s">
        <v>47</v>
      </c>
      <c r="C15" s="9" t="str">
        <f>'1'!C15</f>
        <v>601A</v>
      </c>
      <c r="D15" s="9" t="str">
        <f>'1'!D15</f>
        <v>IIND</v>
      </c>
      <c r="E15" s="9">
        <f>'1'!E15</f>
        <v>26</v>
      </c>
      <c r="F15" s="9">
        <v>24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75</v>
      </c>
      <c r="N15" s="15">
        <v>0.88</v>
      </c>
    </row>
    <row r="16" spans="1:14" s="11" customFormat="1" x14ac:dyDescent="0.25">
      <c r="A16" s="9" t="str">
        <f>'1'!A16</f>
        <v>TALLER DE INVESTIGACION I</v>
      </c>
      <c r="B16" s="9" t="s">
        <v>46</v>
      </c>
      <c r="C16" s="9" t="str">
        <f>'1'!C16</f>
        <v>601B</v>
      </c>
      <c r="D16" s="9" t="str">
        <f>'1'!D16</f>
        <v>IIND</v>
      </c>
      <c r="E16" s="9">
        <f>'1'!E16</f>
        <v>21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0</v>
      </c>
      <c r="N16" s="15">
        <v>0</v>
      </c>
    </row>
    <row r="17" spans="1:14" s="11" customFormat="1" x14ac:dyDescent="0.25">
      <c r="A17" s="9" t="str">
        <f>'1'!A17</f>
        <v>MERCADOTECNIA</v>
      </c>
      <c r="B17" s="9" t="s">
        <v>47</v>
      </c>
      <c r="C17" s="9" t="str">
        <f>'1'!C17</f>
        <v>601B</v>
      </c>
      <c r="D17" s="9" t="str">
        <f>'1'!D17</f>
        <v>IIND</v>
      </c>
      <c r="E17" s="9">
        <f>'1'!E17</f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84</v>
      </c>
      <c r="N17" s="15">
        <v>0.31</v>
      </c>
    </row>
    <row r="18" spans="1:14" s="11" customFormat="1" x14ac:dyDescent="0.25">
      <c r="A18" s="9" t="str">
        <f>'1'!A18</f>
        <v>TALLER DE LIDERAZGO</v>
      </c>
      <c r="B18" s="9" t="s">
        <v>47</v>
      </c>
      <c r="C18" s="9" t="str">
        <f>'1'!C18</f>
        <v>201B</v>
      </c>
      <c r="D18" s="9" t="str">
        <f>'1'!D18</f>
        <v>IIND</v>
      </c>
      <c r="E18" s="9">
        <f>'1'!E18</f>
        <v>22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66</v>
      </c>
      <c r="N18" s="15">
        <v>0.77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63</v>
      </c>
      <c r="G28" s="17"/>
      <c r="H28" s="18"/>
      <c r="I28" s="17">
        <v>40</v>
      </c>
      <c r="J28" s="18"/>
      <c r="K28" s="17">
        <f>SUM(K14:K27)</f>
        <v>0</v>
      </c>
      <c r="L28" s="18">
        <f t="shared" si="0"/>
        <v>0</v>
      </c>
      <c r="M28" s="17">
        <f>AVERAGE(M14:M27)</f>
        <v>45</v>
      </c>
      <c r="N28" s="19">
        <f>AVERAGE(N14:N27)</f>
        <v>0.39200000000000002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M.A. ALEJANDRO RAMIREZ VAZQUEZ</v>
      </c>
      <c r="C37" s="39"/>
      <c r="D37" s="39"/>
      <c r="E37" s="13"/>
      <c r="F37" s="13"/>
      <c r="G37" s="40" t="s">
        <v>40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ht="13" x14ac:dyDescent="0.3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INVESTIGACION II</v>
      </c>
      <c r="B14" s="9" t="s">
        <v>46</v>
      </c>
      <c r="C14" s="9" t="str">
        <f>'1'!C14</f>
        <v>701A</v>
      </c>
      <c r="D14" s="9" t="str">
        <f>'1'!D14</f>
        <v>IIND</v>
      </c>
      <c r="E14" s="9">
        <f>'1'!E14</f>
        <v>8</v>
      </c>
      <c r="F14" s="9"/>
      <c r="G14" s="9"/>
      <c r="H14" s="10">
        <f t="shared" ref="H14:H18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MERCADOTECNIA</v>
      </c>
      <c r="B15" s="9" t="s">
        <v>48</v>
      </c>
      <c r="C15" s="9" t="str">
        <f>'1'!C15</f>
        <v>601A</v>
      </c>
      <c r="D15" s="9" t="str">
        <f>'1'!D15</f>
        <v>IIND</v>
      </c>
      <c r="E15" s="9">
        <f>'1'!E15</f>
        <v>26</v>
      </c>
      <c r="F15" s="9">
        <v>24</v>
      </c>
      <c r="G15" s="9"/>
      <c r="H15" s="10">
        <f t="shared" si="0"/>
        <v>0.92307692307692313</v>
      </c>
      <c r="I15" s="9"/>
      <c r="J15" s="10">
        <f t="shared" si="1"/>
        <v>0</v>
      </c>
      <c r="K15" s="9"/>
      <c r="L15" s="10">
        <f t="shared" si="2"/>
        <v>0</v>
      </c>
      <c r="M15" s="9">
        <v>75</v>
      </c>
      <c r="N15" s="15">
        <v>0.88</v>
      </c>
    </row>
    <row r="16" spans="1:14" s="11" customFormat="1" x14ac:dyDescent="0.25">
      <c r="A16" s="9" t="str">
        <f>'1'!A16</f>
        <v>TALLER DE INVESTIGACION I</v>
      </c>
      <c r="B16" s="9" t="s">
        <v>46</v>
      </c>
      <c r="C16" s="9" t="str">
        <f>'1'!C16</f>
        <v>601B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MERCADOTECNIA</v>
      </c>
      <c r="B17" s="9" t="s">
        <v>48</v>
      </c>
      <c r="C17" s="9" t="str">
        <f>'1'!C17</f>
        <v>601B</v>
      </c>
      <c r="D17" s="9" t="str">
        <f>'1'!D17</f>
        <v>IIND</v>
      </c>
      <c r="E17" s="9">
        <f>'1'!E17</f>
        <v>22</v>
      </c>
      <c r="F17" s="9">
        <v>22</v>
      </c>
      <c r="G17" s="9"/>
      <c r="H17" s="10">
        <f t="shared" si="0"/>
        <v>1</v>
      </c>
      <c r="I17" s="9"/>
      <c r="J17" s="10">
        <f t="shared" si="1"/>
        <v>0</v>
      </c>
      <c r="K17" s="9"/>
      <c r="L17" s="10">
        <f t="shared" si="2"/>
        <v>0</v>
      </c>
      <c r="M17" s="9">
        <v>84</v>
      </c>
      <c r="N17" s="15">
        <v>0.31</v>
      </c>
    </row>
    <row r="18" spans="1:14" s="11" customFormat="1" x14ac:dyDescent="0.25">
      <c r="A18" s="9" t="str">
        <f>'1'!A18</f>
        <v>TALLER DE LIDERAZGO</v>
      </c>
      <c r="B18" s="9" t="s">
        <v>48</v>
      </c>
      <c r="C18" s="9" t="str">
        <f>'1'!C18</f>
        <v>201B</v>
      </c>
      <c r="D18" s="9" t="str">
        <f>'1'!D18</f>
        <v>IIND</v>
      </c>
      <c r="E18" s="9">
        <f>'1'!E18</f>
        <v>22</v>
      </c>
      <c r="F18" s="9">
        <v>17</v>
      </c>
      <c r="G18" s="9"/>
      <c r="H18" s="10">
        <f t="shared" si="0"/>
        <v>0.77272727272727271</v>
      </c>
      <c r="I18" s="9"/>
      <c r="J18" s="10">
        <f t="shared" si="1"/>
        <v>0</v>
      </c>
      <c r="K18" s="9"/>
      <c r="L18" s="10">
        <f t="shared" si="2"/>
        <v>0</v>
      </c>
      <c r="M18" s="9">
        <v>66</v>
      </c>
      <c r="N18" s="15">
        <v>0.77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63</v>
      </c>
      <c r="G28" s="17">
        <f>SUM(G14:G27)</f>
        <v>0</v>
      </c>
      <c r="H28" s="18">
        <f>SUM(F28:G28)/E28</f>
        <v>0.63636363636363635</v>
      </c>
      <c r="I28" s="17">
        <f t="shared" ref="I28" si="3">(E28-SUM(F28:G28))-K28</f>
        <v>36</v>
      </c>
      <c r="J28" s="18">
        <f t="shared" si="1"/>
        <v>0.36363636363636365</v>
      </c>
      <c r="K28" s="17">
        <f>SUM(K14:K27)</f>
        <v>0</v>
      </c>
      <c r="L28" s="18">
        <f t="shared" si="2"/>
        <v>0</v>
      </c>
      <c r="M28" s="17">
        <f>AVERAGE(M14:M27)</f>
        <v>75</v>
      </c>
      <c r="N28" s="19">
        <f>AVERAGE(N14:N27)</f>
        <v>0.65333333333333332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ht="13" x14ac:dyDescent="0.3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INVESTIGACION II</v>
      </c>
      <c r="B14" s="9"/>
      <c r="C14" s="9" t="str">
        <f>'1'!C14</f>
        <v>701A</v>
      </c>
      <c r="D14" s="9" t="str">
        <f>'1'!D14</f>
        <v>IIND</v>
      </c>
      <c r="E14" s="9">
        <f>'1'!E14</f>
        <v>8</v>
      </c>
      <c r="F14" s="9"/>
      <c r="G14" s="9"/>
      <c r="H14" s="10">
        <f t="shared" ref="H14:H18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MERCADOTECNIA</v>
      </c>
      <c r="B15" s="9"/>
      <c r="C15" s="9">
        <f>D20</f>
        <v>0</v>
      </c>
      <c r="D15" s="9" t="str">
        <f>'1'!D15</f>
        <v>IIND</v>
      </c>
      <c r="E15" s="9">
        <f>'1'!E15</f>
        <v>26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TALLER DE INVESTIGACION I</v>
      </c>
      <c r="B16" s="9"/>
      <c r="C16" s="9" t="str">
        <f>'1'!C16</f>
        <v>601B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MERCADOTECNIA</v>
      </c>
      <c r="B17" s="9"/>
      <c r="C17" s="9" t="str">
        <f>'1'!C17</f>
        <v>601B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TALLER DE LIDERAZGO</v>
      </c>
      <c r="B18" s="9"/>
      <c r="C18" s="9" t="str">
        <f>'1'!C18</f>
        <v>201B</v>
      </c>
      <c r="D18" s="9" t="str">
        <f>'1'!D18</f>
        <v>IIND</v>
      </c>
      <c r="E18" s="9">
        <f>'1'!E18</f>
        <v>22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99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D25" sqref="D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ht="13" x14ac:dyDescent="0.3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INVESTIGACION II</v>
      </c>
      <c r="B14" s="9" t="s">
        <v>33</v>
      </c>
      <c r="C14" s="9" t="str">
        <f>'1'!C14</f>
        <v>701A</v>
      </c>
      <c r="D14" s="9" t="str">
        <f>'1'!D14</f>
        <v>IIND</v>
      </c>
      <c r="E14" s="9">
        <f>'1'!E14</f>
        <v>8</v>
      </c>
      <c r="F14" s="9"/>
      <c r="G14" s="9"/>
      <c r="H14" s="10">
        <f t="shared" ref="H14:H18" si="0">F14/E14</f>
        <v>0</v>
      </c>
      <c r="I14" s="9"/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MERCADOTECNIA</v>
      </c>
      <c r="B15" s="9" t="s">
        <v>33</v>
      </c>
      <c r="C15" s="9" t="str">
        <f>'1'!C15</f>
        <v>601A</v>
      </c>
      <c r="D15" s="9" t="str">
        <f>'1'!D15</f>
        <v>IIND</v>
      </c>
      <c r="E15" s="9">
        <f>'1'!E15</f>
        <v>26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TALLER DE INVESTIGACION I</v>
      </c>
      <c r="B16" s="9" t="s">
        <v>33</v>
      </c>
      <c r="C16" s="9" t="str">
        <f>'1'!C16</f>
        <v>601B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MERCADOTECNIA</v>
      </c>
      <c r="B17" s="9" t="s">
        <v>33</v>
      </c>
      <c r="C17" s="9" t="str">
        <f>'1'!C17</f>
        <v>601B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TALLER DE LIDERAZGO</v>
      </c>
      <c r="B18" s="9" t="s">
        <v>33</v>
      </c>
      <c r="C18" s="9" t="str">
        <f>'1'!C18</f>
        <v>201B</v>
      </c>
      <c r="D18" s="9" t="str">
        <f>'1'!D18</f>
        <v>IIND</v>
      </c>
      <c r="E18" s="9">
        <f>'1'!E18</f>
        <v>22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>
        <v>0</v>
      </c>
      <c r="L18" s="10">
        <f t="shared" si="2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99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2024-06-13T15:44:00Z</dcterms:modified>
  <cp:category/>
  <cp:contentStatus/>
</cp:coreProperties>
</file>