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veli\Desktop\Tutorias febjun 2024\"/>
    </mc:Choice>
  </mc:AlternateContent>
  <xr:revisionPtr revIDLastSave="0" documentId="13_ncr:1_{9DF1E874-C706-4429-947C-943CE2E2F82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4" l="1"/>
  <c r="C17" i="24"/>
  <c r="C15" i="24"/>
  <c r="J19" i="22"/>
  <c r="H19" i="22"/>
  <c r="J18" i="22"/>
  <c r="H18" i="22"/>
  <c r="A23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<sst xmlns="http://schemas.openxmlformats.org/spreadsheetml/2006/main" count="233" uniqueCount="51">
  <si>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</si>
  <si>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</si>
  <si>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</si>
  <si>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</si>
  <si>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</si>
  <si>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</si>
  <si>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</si>
  <si>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</si>
  <si>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</si>
  <si>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</si>
  <si>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</si>
  <si>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</si>
  <si>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</si>
  <si>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</si>
  <si>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</si>
  <si>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</si>
  <si>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</si>
  <si>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</si>
  <si>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</si>
  <si>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</si>
  <si>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</si>
  <si>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</si>
  <si>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</si>
  <si>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</si>
  <si>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</si>
  <si>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</si>
  <si>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</si>
  <si>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</si>
  <si>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</si>
  <si>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</si>
  <si>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</si>
  <si>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</si>
  <si>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</si>
  <si>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</si>
  <si>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</si>
  <si>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</si>
  <si>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</si>
  <si>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</si>
  <si>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</si>
  <si>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</si>
  <si>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me</t>
  </si>
  <si>
    <t>feb 2024-jun 2024</t>
  </si>
  <si>
    <t>Algebra Lineal</t>
  </si>
  <si>
    <t>Calculo Integral</t>
  </si>
  <si>
    <t>Fisica</t>
  </si>
  <si>
    <t>Fisicoquimica I</t>
  </si>
  <si>
    <t>Balance de materia y energia</t>
  </si>
  <si>
    <t>406A</t>
  </si>
  <si>
    <t>206A</t>
  </si>
  <si>
    <t>SE</t>
  </si>
  <si>
    <t>Fisicoquimica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</si>
</sst>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5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42</v>
      </c>
      <c r="B14" s="9" t="s">
        <v>21</v>
      </c>
      <c r="C14" s="9" t="s">
        <v>48</v>
      </c>
      <c r="D14" s="9" t="s">
        <v>34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43</v>
      </c>
      <c r="B15" s="9" t="s">
        <v>21</v>
      </c>
      <c r="C15" s="9" t="s">
        <v>48</v>
      </c>
      <c r="D15" s="9" t="s">
        <v>34</v>
      </c>
      <c r="E15" s="9"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44</v>
      </c>
      <c r="B16" s="9" t="s">
        <v>21</v>
      </c>
      <c r="C16" s="9" t="s">
        <v>48</v>
      </c>
      <c r="D16" s="9" t="s">
        <v>34</v>
      </c>
      <c r="E16" s="9">
        <v>30</v>
      </c>
      <c r="F16" s="9">
        <v>26</v>
      </c>
      <c r="G16" s="9"/>
      <c r="H16" s="10">
        <f t="shared" si="0"/>
        <v>0.8666666666666667</v>
      </c>
      <c r="I16" s="9">
        <f t="shared" si="1"/>
        <v>4</v>
      </c>
      <c r="J16" s="10">
        <f t="shared" si="2"/>
        <v>0.13333333333333333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45</v>
      </c>
      <c r="B17" s="9" t="s">
        <v>21</v>
      </c>
      <c r="C17" s="9" t="s">
        <v>47</v>
      </c>
      <c r="D17" s="9" t="s">
        <v>34</v>
      </c>
      <c r="E17" s="9"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46</v>
      </c>
      <c r="B18" s="9" t="s">
        <v>49</v>
      </c>
      <c r="C18" s="9" t="s">
        <v>47</v>
      </c>
      <c r="D18" s="9" t="s">
        <v>34</v>
      </c>
      <c r="E18" s="9">
        <v>25</v>
      </c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93</v>
      </c>
      <c r="G28" s="17">
        <f>SUM(G14:G27)</f>
        <v>0</v>
      </c>
      <c r="H28" s="18">
        <f>SUM(F28:G28)/E28</f>
        <v>0.6690647482014388</v>
      </c>
      <c r="I28" s="17">
        <f t="shared" si="1"/>
        <v>46</v>
      </c>
      <c r="J28" s="18">
        <f t="shared" si="2"/>
        <v>0.33093525179856115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35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Fisica</v>
      </c>
      <c r="B16" s="9" t="s">
        <v>35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22</v>
      </c>
      <c r="G16" s="9"/>
      <c r="H16" s="10">
        <f t="shared" si="0"/>
        <v>0.73333333333333328</v>
      </c>
      <c r="I16" s="9">
        <f t="shared" si="1"/>
        <v>8</v>
      </c>
      <c r="J16" s="10">
        <f t="shared" si="2"/>
        <v>0.26666666666666666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Fisicoquimica I</v>
      </c>
      <c r="B17" s="9" t="s">
        <v>35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 t="s">
        <v>46</v>
      </c>
      <c r="B18" s="9" t="s">
        <v>21</v>
      </c>
      <c r="C18" s="9" t="s">
        <v>47</v>
      </c>
      <c r="D18" s="9" t="s">
        <v>34</v>
      </c>
      <c r="E18" s="9">
        <v>25</v>
      </c>
      <c r="F18" s="9">
        <v>24</v>
      </c>
      <c r="G18" s="9"/>
      <c r="H18" s="10">
        <f t="shared" si="0"/>
        <v>0.96</v>
      </c>
      <c r="I18" s="9">
        <v>1</v>
      </c>
      <c r="J18" s="10">
        <f t="shared" si="2"/>
        <v>0.04</v>
      </c>
      <c r="K18" s="9">
        <v>0</v>
      </c>
      <c r="L18" s="10"/>
      <c r="M18" s="9">
        <v>75</v>
      </c>
      <c r="N18" s="15">
        <v>0.82</v>
      </c>
    </row>
    <row r="19" spans="1:14" s="11" customFormat="1" x14ac:dyDescent="0.2">
      <c r="A19" s="9" t="s">
        <v>46</v>
      </c>
      <c r="B19" s="9" t="s">
        <v>35</v>
      </c>
      <c r="C19" s="9" t="s">
        <v>47</v>
      </c>
      <c r="D19" s="9" t="s">
        <v>34</v>
      </c>
      <c r="E19" s="9">
        <v>25</v>
      </c>
      <c r="F19" s="9">
        <v>18</v>
      </c>
      <c r="G19" s="9"/>
      <c r="H19" s="10">
        <f t="shared" si="0"/>
        <v>0.72</v>
      </c>
      <c r="I19" s="9">
        <v>7</v>
      </c>
      <c r="J19" s="10">
        <f t="shared" si="2"/>
        <v>0.28000000000000003</v>
      </c>
      <c r="K19" s="9"/>
      <c r="L19" s="10"/>
      <c r="M19" s="9">
        <v>67</v>
      </c>
      <c r="N19" s="15">
        <v>0.6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131</v>
      </c>
      <c r="G28" s="17">
        <f>SUM(G14:G27)</f>
        <v>0</v>
      </c>
      <c r="H28" s="18">
        <f>SUM(F28:G28)/E28</f>
        <v>0.79878048780487809</v>
      </c>
      <c r="I28" s="17">
        <f t="shared" si="1"/>
        <v>33</v>
      </c>
      <c r="J28" s="18">
        <f t="shared" si="2"/>
        <v>0.20121951219512196</v>
      </c>
      <c r="K28" s="17">
        <f>SUM(K14:K27)</f>
        <v>0</v>
      </c>
      <c r="L28" s="18">
        <f t="shared" si="3"/>
        <v>0</v>
      </c>
      <c r="M28" s="17">
        <f>AVERAGE(M14:M27)</f>
        <v>67.333333333333329</v>
      </c>
      <c r="N28" s="19">
        <f>AVERAGE(N14:N27)</f>
        <v>0.72999999999999987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36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v>0.8</v>
      </c>
      <c r="I14" s="9">
        <f t="shared" ref="I14:I28" si="0">(E14-SUM(F14:G14))-K14</f>
        <v>6</v>
      </c>
      <c r="J14" s="10">
        <v>0.2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36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Fisica</v>
      </c>
      <c r="B16" s="9" t="s">
        <v>36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22</v>
      </c>
      <c r="G16" s="9"/>
      <c r="H16" s="10">
        <v>0.73</v>
      </c>
      <c r="I16" s="9">
        <v>8</v>
      </c>
      <c r="J16" s="10">
        <v>0.27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Fisicoquimica I</v>
      </c>
      <c r="B17" s="9" t="s">
        <v>36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Balance de materia y energia</v>
      </c>
      <c r="B18" s="9" t="s">
        <v>36</v>
      </c>
      <c r="C18" s="9" t="s">
        <v>47</v>
      </c>
      <c r="D18" s="9" t="s">
        <v>34</v>
      </c>
      <c r="E18" s="9">
        <v>25</v>
      </c>
      <c r="F18" s="9">
        <v>22</v>
      </c>
      <c r="G18" s="9"/>
      <c r="H18" s="10">
        <v>0.88</v>
      </c>
      <c r="I18" s="9">
        <v>3</v>
      </c>
      <c r="J18" s="10">
        <v>0.12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115</v>
      </c>
      <c r="G28" s="17">
        <f>SUM(G14:G27)</f>
        <v>0</v>
      </c>
      <c r="H28" s="18">
        <f>SUM(F28:G28)/E28</f>
        <v>0.82733812949640284</v>
      </c>
      <c r="I28" s="17">
        <f t="shared" si="0"/>
        <v>24</v>
      </c>
      <c r="J28" s="18">
        <f t="shared" si="3"/>
        <v>0.17266187050359713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37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27</v>
      </c>
      <c r="G14" s="9"/>
      <c r="H14" s="10">
        <v>0.9</v>
      </c>
      <c r="I14" s="9">
        <f t="shared" ref="I14:I31" si="0">(E14-SUM(F14:G14))-K14</f>
        <v>3</v>
      </c>
      <c r="J14" s="10">
        <v>0.1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42</v>
      </c>
      <c r="B15" s="9" t="s">
        <v>38</v>
      </c>
      <c r="C15" s="9" t="str">
        <f>'1'!C15</f>
        <v>206A</v>
      </c>
      <c r="D15" s="9" t="s">
        <v>34</v>
      </c>
      <c r="E15" s="9">
        <v>30</v>
      </c>
      <c r="F15" s="9">
        <v>26</v>
      </c>
      <c r="G15" s="9"/>
      <c r="H15" s="10">
        <v>0.87</v>
      </c>
      <c r="I15" s="9">
        <v>4</v>
      </c>
      <c r="J15" s="10">
        <v>0.13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Calculo Integral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26</v>
      </c>
      <c r="F16" s="9">
        <v>22</v>
      </c>
      <c r="G16" s="9"/>
      <c r="H16" s="10">
        <v>0.85</v>
      </c>
      <c r="I16" s="9">
        <f t="shared" si="0"/>
        <v>4</v>
      </c>
      <c r="J16" s="10">
        <v>0.15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44</v>
      </c>
      <c r="B17" s="9" t="s">
        <v>37</v>
      </c>
      <c r="C17" s="9" t="str">
        <f>'1'!C16</f>
        <v>206A</v>
      </c>
      <c r="D17" s="9" t="s">
        <v>34</v>
      </c>
      <c r="E17" s="9">
        <v>30</v>
      </c>
      <c r="F17" s="9">
        <v>26</v>
      </c>
      <c r="G17" s="9"/>
      <c r="H17" s="10">
        <v>0.87</v>
      </c>
      <c r="I17" s="9">
        <v>4</v>
      </c>
      <c r="J17" s="10">
        <v>0.13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44</v>
      </c>
      <c r="B18" s="9" t="s">
        <v>38</v>
      </c>
      <c r="C18" s="9" t="str">
        <f>'1'!C16</f>
        <v>206A</v>
      </c>
      <c r="D18" s="9" t="str">
        <f>'1'!D16</f>
        <v>IAMB</v>
      </c>
      <c r="E18" s="9">
        <v>30</v>
      </c>
      <c r="F18" s="9">
        <v>26</v>
      </c>
      <c r="G18" s="9"/>
      <c r="H18" s="10">
        <v>0.87</v>
      </c>
      <c r="I18" s="9">
        <f t="shared" si="0"/>
        <v>4</v>
      </c>
      <c r="J18" s="10">
        <v>0.13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50</v>
      </c>
      <c r="B19" s="9" t="s">
        <v>37</v>
      </c>
      <c r="C19" s="9" t="s">
        <v>47</v>
      </c>
      <c r="D19" s="9" t="s">
        <v>34</v>
      </c>
      <c r="E19" s="9">
        <v>28</v>
      </c>
      <c r="F19" s="9">
        <v>22</v>
      </c>
      <c r="G19" s="9"/>
      <c r="H19" s="10">
        <v>0.79</v>
      </c>
      <c r="I19" s="9">
        <v>6</v>
      </c>
      <c r="J19" s="10">
        <v>0.21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50</v>
      </c>
      <c r="B20" s="9" t="s">
        <v>38</v>
      </c>
      <c r="C20" s="9" t="s">
        <v>47</v>
      </c>
      <c r="D20" s="9" t="str">
        <f>'1'!D17</f>
        <v>IAMB</v>
      </c>
      <c r="E20" s="9">
        <v>28</v>
      </c>
      <c r="F20" s="9">
        <v>21</v>
      </c>
      <c r="G20" s="9"/>
      <c r="H20" s="10">
        <v>0.75</v>
      </c>
      <c r="I20" s="9">
        <v>7</v>
      </c>
      <c r="J20" s="10">
        <v>0.25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46</v>
      </c>
      <c r="B21" s="9" t="s">
        <v>37</v>
      </c>
      <c r="C21" s="9" t="s">
        <v>47</v>
      </c>
      <c r="D21" s="9" t="str">
        <f>'1'!D18</f>
        <v>IAMB</v>
      </c>
      <c r="E21" s="9">
        <v>25</v>
      </c>
      <c r="F21" s="9">
        <v>17</v>
      </c>
      <c r="G21" s="9"/>
      <c r="H21" s="10">
        <v>0.68</v>
      </c>
      <c r="I21" s="9">
        <v>8</v>
      </c>
      <c r="J21" s="10">
        <v>0.32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227</v>
      </c>
      <c r="F31" s="17">
        <f>SUM(F14:F30)</f>
        <v>187</v>
      </c>
      <c r="G31" s="17">
        <f>SUM(G14:G30)</f>
        <v>0</v>
      </c>
      <c r="H31" s="18">
        <f>SUM(F31:G31)/E31</f>
        <v>0.82378854625550657</v>
      </c>
      <c r="I31" s="17">
        <f t="shared" si="0"/>
        <v>40</v>
      </c>
      <c r="J31" s="18">
        <f t="shared" si="3"/>
        <v>0.1762114537444934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Avelino Dominguez Rodriguez</v>
      </c>
      <c r="C40" s="40"/>
      <c r="D40" s="40"/>
      <c r="E40" s="13"/>
      <c r="F40" s="13"/>
      <c r="G40" s="40" t="s">
        <v>33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7</v>
      </c>
      <c r="G14" s="9">
        <v>13</v>
      </c>
      <c r="H14" s="10">
        <v>0.83</v>
      </c>
      <c r="I14" s="9">
        <f t="shared" ref="I14:I28" si="0">(E14-SUM(F14:G14))-K14</f>
        <v>10</v>
      </c>
      <c r="J14" s="10">
        <f t="shared" ref="J14:J28" si="1">I14/E14</f>
        <v>0.33333333333333331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15</v>
      </c>
      <c r="G15" s="9">
        <v>12</v>
      </c>
      <c r="H15" s="10">
        <v>1</v>
      </c>
      <c r="I15" s="9">
        <f t="shared" si="0"/>
        <v>-1</v>
      </c>
      <c r="J15" s="10">
        <v>0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Fisica</v>
      </c>
      <c r="B16" s="9" t="s">
        <v>39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9</v>
      </c>
      <c r="G16" s="9">
        <v>14</v>
      </c>
      <c r="H16" s="10">
        <v>0.96</v>
      </c>
      <c r="I16" s="9">
        <f t="shared" si="0"/>
        <v>7</v>
      </c>
      <c r="J16" s="10">
        <v>0.04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Fisicoquimica I</v>
      </c>
      <c r="B17" s="9" t="s">
        <v>39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14</v>
      </c>
      <c r="G17" s="9">
        <v>12</v>
      </c>
      <c r="H17" s="10">
        <v>0.93</v>
      </c>
      <c r="I17" s="9">
        <f t="shared" si="0"/>
        <v>2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45</v>
      </c>
      <c r="G28" s="17">
        <f>SUM(G14:G27)</f>
        <v>51</v>
      </c>
      <c r="H28" s="18">
        <f>SUM(F28:G28)/E28</f>
        <v>0.84210526315789469</v>
      </c>
      <c r="I28" s="17">
        <f t="shared" si="0"/>
        <v>18</v>
      </c>
      <c r="J28" s="18">
        <f t="shared" si="1"/>
        <v>0.15789473684210525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2024-06-09T02:49:27Z</dcterms:modified>
  <cp:category/>
  <cp:contentStatus/>
</cp:coreProperties>
</file>