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8_{9D3D9A8E-2DBC-45BD-9BB0-3AA0C5861969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MANUFACTURA ESBEL" sheetId="3" r:id="rId1"/>
    <sheet name="ING ECONOMICA" sheetId="1" r:id="rId2"/>
    <sheet name="ADO-II-B" sheetId="8" r:id="rId3"/>
    <sheet name="SIMULACION-A" sheetId="4" r:id="rId4"/>
    <sheet name="SIMULACION-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Q29" i="1"/>
  <c r="Q13" i="8"/>
  <c r="Q10" i="8"/>
  <c r="J35" i="1"/>
  <c r="J36" i="1"/>
  <c r="Q9" i="1"/>
  <c r="Q18" i="3" l="1"/>
  <c r="Q19" i="3"/>
  <c r="Q20" i="3"/>
  <c r="Q21" i="3"/>
  <c r="Q22" i="3"/>
  <c r="Q23" i="3"/>
  <c r="Q17" i="8" l="1"/>
  <c r="Q17" i="1"/>
  <c r="Q18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1" i="1"/>
  <c r="Q11" i="3"/>
  <c r="Q11" i="1"/>
  <c r="Q12" i="1"/>
  <c r="Q13" i="1"/>
  <c r="Q14" i="1"/>
  <c r="Q15" i="1"/>
  <c r="Q16" i="1"/>
  <c r="Q19" i="1"/>
  <c r="Q20" i="1"/>
  <c r="Q22" i="1"/>
  <c r="Q23" i="1"/>
  <c r="Q24" i="1"/>
  <c r="Q25" i="1"/>
  <c r="Q26" i="1"/>
  <c r="Q27" i="1"/>
  <c r="Q28" i="1"/>
  <c r="Q30" i="1"/>
  <c r="Q32" i="1"/>
  <c r="Q33" i="1"/>
  <c r="Q10" i="3"/>
  <c r="Q12" i="3"/>
  <c r="Q13" i="3"/>
  <c r="Q14" i="3"/>
  <c r="Q15" i="3"/>
  <c r="Q16" i="3"/>
  <c r="Q17" i="3"/>
  <c r="Q24" i="3"/>
  <c r="Q9" i="8"/>
  <c r="Q11" i="8"/>
  <c r="Q12" i="8"/>
  <c r="Q14" i="8"/>
  <c r="Q16" i="8"/>
  <c r="Q18" i="8"/>
  <c r="Q19" i="8"/>
  <c r="Q20" i="8"/>
  <c r="Q21" i="8"/>
  <c r="Q22" i="8"/>
  <c r="Q23" i="8"/>
  <c r="Q24" i="8"/>
  <c r="Q9" i="4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P28" i="8"/>
  <c r="O28" i="8"/>
  <c r="N28" i="8"/>
  <c r="M28" i="8"/>
  <c r="L28" i="8"/>
  <c r="K28" i="8"/>
  <c r="J28" i="8"/>
  <c r="Q27" i="8"/>
  <c r="Q26" i="8"/>
  <c r="Q25" i="8"/>
  <c r="B12" i="8"/>
  <c r="B23" i="8" s="1"/>
  <c r="B24" i="8" s="1"/>
  <c r="B25" i="8" s="1"/>
  <c r="B26" i="8" s="1"/>
  <c r="B27" i="8" s="1"/>
  <c r="O31" i="8" l="1"/>
  <c r="P31" i="8"/>
  <c r="P32" i="8"/>
  <c r="L32" i="8"/>
  <c r="L31" i="8"/>
  <c r="K31" i="8"/>
  <c r="M32" i="8"/>
  <c r="M31" i="8"/>
  <c r="K32" i="8"/>
  <c r="O32" i="8"/>
  <c r="J32" i="8"/>
  <c r="N32" i="8"/>
  <c r="N31" i="8"/>
  <c r="Q30" i="8"/>
  <c r="J31" i="8"/>
  <c r="Q29" i="8"/>
  <c r="Q28" i="8"/>
  <c r="Q32" i="8" l="1"/>
  <c r="Q31" i="8"/>
  <c r="Q9" i="5" l="1"/>
  <c r="Q10" i="1"/>
  <c r="Q9" i="3" l="1"/>
  <c r="P41" i="5" l="1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Q38" i="5"/>
  <c r="Q37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5" i="5" s="1"/>
  <c r="B37" i="5" s="1"/>
  <c r="B38" i="5" s="1"/>
  <c r="P43" i="4"/>
  <c r="O43" i="4"/>
  <c r="N43" i="4"/>
  <c r="M43" i="4"/>
  <c r="L43" i="4"/>
  <c r="K43" i="4"/>
  <c r="J43" i="4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P30" i="3"/>
  <c r="O30" i="3"/>
  <c r="N30" i="3"/>
  <c r="M30" i="3"/>
  <c r="L30" i="3"/>
  <c r="K30" i="3"/>
  <c r="J30" i="3"/>
  <c r="Q29" i="3"/>
  <c r="Q28" i="3"/>
  <c r="Q27" i="3"/>
  <c r="Q26" i="3"/>
  <c r="Q25" i="3"/>
  <c r="B10" i="3"/>
  <c r="B17" i="3" s="1"/>
  <c r="O33" i="3" l="1"/>
  <c r="L34" i="3"/>
  <c r="P34" i="3"/>
  <c r="L33" i="3"/>
  <c r="P33" i="3"/>
  <c r="M45" i="4"/>
  <c r="K33" i="3"/>
  <c r="L43" i="5"/>
  <c r="L42" i="5"/>
  <c r="M43" i="5"/>
  <c r="M42" i="5"/>
  <c r="N43" i="5"/>
  <c r="J43" i="5"/>
  <c r="P45" i="4"/>
  <c r="K45" i="4"/>
  <c r="O45" i="4"/>
  <c r="K44" i="4"/>
  <c r="O44" i="4"/>
  <c r="L45" i="4"/>
  <c r="L44" i="4"/>
  <c r="P44" i="4"/>
  <c r="Q43" i="4"/>
  <c r="K34" i="3"/>
  <c r="O34" i="3"/>
  <c r="P43" i="5"/>
  <c r="P42" i="5"/>
  <c r="J33" i="3"/>
  <c r="N33" i="3"/>
  <c r="M34" i="3"/>
  <c r="M44" i="4"/>
  <c r="N45" i="4"/>
  <c r="J42" i="5"/>
  <c r="N42" i="5"/>
  <c r="K43" i="5"/>
  <c r="O43" i="5"/>
  <c r="Q32" i="3"/>
  <c r="M33" i="3"/>
  <c r="J34" i="3"/>
  <c r="N34" i="3"/>
  <c r="J44" i="4"/>
  <c r="N44" i="4"/>
  <c r="K42" i="5"/>
  <c r="O42" i="5"/>
  <c r="Q41" i="5"/>
  <c r="Q39" i="5"/>
  <c r="Q40" i="5"/>
  <c r="J45" i="4"/>
  <c r="Q41" i="4"/>
  <c r="Q42" i="4"/>
  <c r="Q30" i="3"/>
  <c r="Q31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Q45" i="4" l="1"/>
  <c r="Q34" i="3"/>
  <c r="Q44" i="4"/>
  <c r="Q33" i="3"/>
  <c r="Q43" i="5"/>
  <c r="Q42" i="5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1" i="1"/>
  <c r="B12" i="1" s="1"/>
  <c r="B14" i="1" s="1"/>
  <c r="B15" i="1" s="1"/>
  <c r="B16" i="1" s="1"/>
  <c r="B23" i="1" s="1"/>
  <c r="B24" i="1" s="1"/>
  <c r="B25" i="1" s="1"/>
  <c r="B26" i="1" s="1"/>
  <c r="B28" i="1" s="1"/>
  <c r="B32" i="1" s="1"/>
  <c r="B33" i="1" s="1"/>
  <c r="Q39" i="1" l="1"/>
  <c r="Q38" i="1"/>
</calcChain>
</file>

<file path=xl/sharedStrings.xml><?xml version="1.0" encoding="utf-8"?>
<sst xmlns="http://schemas.openxmlformats.org/spreadsheetml/2006/main" count="384" uniqueCount="277">
  <si>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</si>
  <si>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</si>
  <si>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</si>
  <si>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</si>
  <si>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</si>
  <si>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</si>
  <si>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</si>
  <si>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</si>
  <si>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</si>
  <si>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</si>
  <si>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</si>
  <si>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</si>
  <si>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</si>
  <si>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</si>
  <si>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</si>
  <si>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</si>
  <si>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</si>
  <si>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</si>
  <si>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</si>
  <si>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</si>
  <si>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</si>
  <si>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</si>
  <si>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</si>
  <si>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</si>
  <si>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BERNABE CONTRERAS CONTRERAS</t>
  </si>
  <si>
    <t>601-A</t>
  </si>
  <si>
    <t xml:space="preserve">BERNABE CONTRERAS CONTRERAS </t>
  </si>
  <si>
    <t>201U0037</t>
  </si>
  <si>
    <t>Antemate Arevalo Rafael de Jesus</t>
  </si>
  <si>
    <t>Antemate Velazco Lisbeth</t>
  </si>
  <si>
    <t>Campos Gabino Rodrigo</t>
  </si>
  <si>
    <t>Chapol Ponciano Rosa Isela</t>
  </si>
  <si>
    <t>Chigo Alfonso Damaris Azeneth</t>
  </si>
  <si>
    <t>Cruz Dominguez Irvin</t>
  </si>
  <si>
    <t>Cruz Marcial Liliana Arleth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</si>
  <si>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</si>
  <si>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</si>
  <si>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</si>
  <si>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</si>
  <si>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</si>
  <si>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</si>
  <si>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</si>
  <si>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</si>
  <si>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</si>
  <si>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</si>
  <si>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</si>
  <si>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</si>
  <si>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</si>
  <si>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</si>
  <si>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>211U0083</t>
  </si>
  <si>
    <t>211U0091</t>
  </si>
  <si>
    <t xml:space="preserve">211U0081 </t>
  </si>
  <si>
    <t>211U0660</t>
  </si>
  <si>
    <t xml:space="preserve">211U0075 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</si>
  <si>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</si>
  <si>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</si>
  <si>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</si>
  <si>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</si>
  <si>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</si>
  <si>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</si>
  <si>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</si>
  <si>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</si>
  <si>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</si>
  <si>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211U0048</t>
  </si>
  <si>
    <t>211U0121</t>
  </si>
  <si>
    <t>211U0123</t>
  </si>
  <si>
    <t>SEPT-23-ENE-24</t>
  </si>
  <si>
    <t>CAPORAL VALENTIN CESAR EDUARDO</t>
  </si>
  <si>
    <t>CRUZ JUAREZ ALONDRA JARED</t>
  </si>
  <si>
    <t>FIGUEROA GOMEZ MARIA FERNANDA</t>
  </si>
  <si>
    <t>GALINDO CATEMAXCA MAYBETH</t>
  </si>
  <si>
    <t>LINARES MIL FATIMA</t>
  </si>
  <si>
    <t>MIL CASTILLO KARLA MELISSA</t>
  </si>
  <si>
    <t>MIXTEGA CAYETANO MONICA</t>
  </si>
  <si>
    <t>PAXTIAN BAXIN ANAHI</t>
  </si>
  <si>
    <t>RINCON PEDROZA OMAR YAEL</t>
  </si>
  <si>
    <t>RIVEROLL SANTOS PABLO</t>
  </si>
  <si>
    <t>TOTO POLITO ROSARIO DEL CARMEN</t>
  </si>
  <si>
    <t>VERGARA FERNANDEZ IRAD JAFETH</t>
  </si>
  <si>
    <t xml:space="preserve">211U0067 </t>
  </si>
  <si>
    <t xml:space="preserve">211U0072 </t>
  </si>
  <si>
    <t>211u0082</t>
  </si>
  <si>
    <t>211u0085</t>
  </si>
  <si>
    <t>211u0601</t>
  </si>
  <si>
    <t>211u0100</t>
  </si>
  <si>
    <t>211u0101</t>
  </si>
  <si>
    <t>211u0106</t>
  </si>
  <si>
    <t>211u0113</t>
  </si>
  <si>
    <t>211u0115</t>
  </si>
  <si>
    <t>211u0117</t>
  </si>
  <si>
    <t>211u0566</t>
  </si>
  <si>
    <t>211u0122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</si>
  <si>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</si>
  <si>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</si>
  <si>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</si>
  <si>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</si>
  <si>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</si>
  <si>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</si>
  <si>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</si>
  <si>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</si>
  <si>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</si>
  <si>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</si>
  <si>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</si>
  <si>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</si>
  <si>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</si>
  <si>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</si>
  <si>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</si>
  <si>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</si>
  <si>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</si>
  <si>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</si>
  <si>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</si>
  <si>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</si>
  <si>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</si>
  <si>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</si>
  <si>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</si>
  <si>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</si>
  <si>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</si>
  <si>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</si>
  <si>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</si>
  <si>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</si>
  <si>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</si>
  <si>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</si>
  <si>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</si>
  <si>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</si>
  <si>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</si>
  <si>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</si>
  <si>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</si>
  <si>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</si>
  <si>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</si>
  <si>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</si>
  <si>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</si>
  <si>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</si>
  <si>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</si>
  <si>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</si>
  <si>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</si>
  <si>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</si>
  <si>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</si>
  <si>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</si>
  <si>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</si>
  <si>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</si>
  <si>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</si>
  <si>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</si>
  <si>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</si>
  <si>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</si>
  <si>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</si>
  <si>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</si>
  <si>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</si>
  <si>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</si>
  <si>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</si>
  <si>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</si>
  <si>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</si>
  <si>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</si>
  <si>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</si>
  <si>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</si>
  <si>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</si>
  <si>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</si>
  <si>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</si>
  <si>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</si>
  <si>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</si>
  <si>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</si>
  <si>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</si>
  <si>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</si>
  <si>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</si>
  <si>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</si>
  <si>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</si>
  <si>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</si>
  <si>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</si>
  <si>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</si>
  <si>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</si>
  <si>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</si>
  <si>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</si>
  <si>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</si>
  <si>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</si>
  <si>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</si>
  <si>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</si>
  <si>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</si>
  <si>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</si>
  <si>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</si>
  <si>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</si>
  <si>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</si>
  <si>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</si>
  <si>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</si>
  <si>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</si>
  <si>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</si>
  <si>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</si>
  <si>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</si>
  <si>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</si>
  <si>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</si>
  <si>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</si>
  <si>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</si>
  <si>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</si>
  <si>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</si>
  <si>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</si>
  <si>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</si>
  <si>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</si>
  <si>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</si>
  <si>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</si>
  <si>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</si>
  <si>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</si>
  <si>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</si>
  <si>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</si>
  <si>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</si>
  <si>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</si>
  <si>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</si>
  <si>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</si>
  <si>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</si>
  <si>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>Herrrera Miros Kenia Paola</t>
  </si>
  <si>
    <t>Ortiz Morales Manuel Alejandro</t>
  </si>
  <si>
    <t>Franco Alonso Abril</t>
  </si>
  <si>
    <t>Gomez Santos Jose Rogelio</t>
  </si>
  <si>
    <t>Rincon Zamudio Javier</t>
  </si>
  <si>
    <t>Aguilar Gómez German</t>
  </si>
  <si>
    <t>INGENIERIA ECONOMICA</t>
  </si>
  <si>
    <t>FEB-JUN-24</t>
  </si>
  <si>
    <t>GUMA JARETH GRANDA SOTELO</t>
  </si>
  <si>
    <t>CHIGIL HERNANDEZ EDUARDO MANUEL</t>
  </si>
  <si>
    <t>JARAMILLO CATEMAXCA ARLETH</t>
  </si>
  <si>
    <t>ADMINISTRACION DE LAS OPERACIONES II</t>
  </si>
  <si>
    <t>601-B</t>
  </si>
  <si>
    <t>FEBRERO-JUN-24</t>
  </si>
  <si>
    <t>MANUFACTURA ESBELTA</t>
  </si>
  <si>
    <t>801-B</t>
  </si>
  <si>
    <t>SIMULACION</t>
  </si>
  <si>
    <t>CHAGALA LUCHO ISIS IMELDA</t>
  </si>
  <si>
    <t>CHAGALA MARTINEZ MARCOS</t>
  </si>
  <si>
    <t>CRUZ SOSA LUIS FELIPE</t>
  </si>
  <si>
    <t>GARCIA REYES KARLA PAOLA</t>
  </si>
  <si>
    <t>GOXCON  XOLO GERARDO</t>
  </si>
  <si>
    <t>GUERRERO LEAL ANGELA ZULEY</t>
  </si>
  <si>
    <t>GUTIERREZ ARRES HEVERT</t>
  </si>
  <si>
    <t>MARTIEZ VAZQUEZ VICTOR UBLDO</t>
  </si>
  <si>
    <t>JAUREGUI SERRANO JULIANA</t>
  </si>
  <si>
    <t>MARIAL FABIAN JOSELYN</t>
  </si>
  <si>
    <t>MARTINEZ GOLPE ALESSANDRA</t>
  </si>
  <si>
    <t>ORGANISTA BELLI EDWIN</t>
  </si>
  <si>
    <t>QUINO PAEZ ISAIAS</t>
  </si>
  <si>
    <t>TENORIO TEMICH ROCIO ABIGAIL</t>
  </si>
  <si>
    <t>TOLEN ARRE CITLALY</t>
  </si>
  <si>
    <t>VELASCO AMADOR EDER MIGUEL</t>
  </si>
  <si>
    <t>VELASCO HERRERA MANUEL</t>
  </si>
  <si>
    <t>VERDEJO ORTIZ SANTIAGO</t>
  </si>
  <si>
    <t>VILLEGAS IXTEPAN EDER DE JSUS</t>
  </si>
  <si>
    <t>XALA RIVEROLL GREIS KAROL</t>
  </si>
  <si>
    <t>RODRIGUEZ LOPEZ JAZEL</t>
  </si>
  <si>
    <t>404-A</t>
  </si>
  <si>
    <t>404-B</t>
  </si>
  <si>
    <t>MALDONADO SEBA EDUARDO</t>
  </si>
  <si>
    <t>211u0088</t>
  </si>
  <si>
    <t>211u0086</t>
  </si>
  <si>
    <t>191U0018</t>
  </si>
  <si>
    <t>201U0019</t>
  </si>
  <si>
    <t>FONSECA CRUZ ISRAEL</t>
  </si>
  <si>
    <t>201U0029</t>
  </si>
  <si>
    <t>211U0605</t>
  </si>
  <si>
    <t>201U0011</t>
  </si>
  <si>
    <t>201U0012</t>
  </si>
  <si>
    <t>201U0017</t>
  </si>
  <si>
    <t>201U0020</t>
  </si>
  <si>
    <t>201U0022</t>
  </si>
  <si>
    <t>201U0023</t>
  </si>
  <si>
    <t>191U0034</t>
  </si>
  <si>
    <t>201U0030</t>
  </si>
  <si>
    <t>201U0032</t>
  </si>
  <si>
    <t>201U0033</t>
  </si>
  <si>
    <t>201U0034</t>
  </si>
  <si>
    <t>201U0520</t>
  </si>
  <si>
    <t>201U0045</t>
  </si>
  <si>
    <t>201U0048</t>
  </si>
  <si>
    <t>201U0049</t>
  </si>
  <si>
    <t>191U0079</t>
  </si>
  <si>
    <t>201U0053</t>
  </si>
  <si>
    <t>201U0413</t>
  </si>
  <si>
    <t>201U0054</t>
  </si>
  <si>
    <t>201U0055</t>
  </si>
  <si>
    <t>LUCHO MIXTEGA JUAN FERNANDO</t>
  </si>
  <si>
    <t>221U0098</t>
  </si>
  <si>
    <t>211U0569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</si>
</sst>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</font>
    <font>
      <sz val="10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EE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4" borderId="1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8"/>
  <sheetViews>
    <sheetView zoomScaleNormal="100" workbookViewId="0">
      <selection activeCell="S28" sqref="S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4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3" t="s">
        <v>220</v>
      </c>
      <c r="E4" s="33"/>
      <c r="F4" s="33"/>
      <c r="G4" s="33"/>
      <c r="I4" t="s">
        <v>1</v>
      </c>
      <c r="J4" s="34" t="s">
        <v>221</v>
      </c>
      <c r="K4" s="34"/>
      <c r="M4" t="s">
        <v>2</v>
      </c>
      <c r="N4" s="35">
        <v>45451</v>
      </c>
      <c r="O4" s="35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4" t="s">
        <v>219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U8" s="4"/>
      <c r="V8" s="4"/>
      <c r="W8" s="4"/>
      <c r="X8" s="4"/>
    </row>
    <row r="9" spans="2:24" x14ac:dyDescent="0.25">
      <c r="B9" s="6">
        <v>1</v>
      </c>
      <c r="C9" s="20" t="s">
        <v>254</v>
      </c>
      <c r="D9" s="24" t="s">
        <v>223</v>
      </c>
      <c r="E9" s="25"/>
      <c r="F9" s="25"/>
      <c r="G9" s="25"/>
      <c r="H9" s="25"/>
      <c r="I9" s="26"/>
      <c r="J9" s="4">
        <v>70</v>
      </c>
      <c r="K9" s="4">
        <v>70</v>
      </c>
      <c r="L9" s="4">
        <v>93</v>
      </c>
      <c r="M9" s="4">
        <v>85</v>
      </c>
      <c r="N9" s="4">
        <v>0</v>
      </c>
      <c r="O9" s="4">
        <v>0</v>
      </c>
      <c r="P9" s="4">
        <v>0</v>
      </c>
      <c r="Q9" s="9">
        <f>SUM(J9:P9)/4</f>
        <v>79.5</v>
      </c>
      <c r="U9" s="4"/>
      <c r="V9" s="4"/>
      <c r="W9" s="4"/>
      <c r="X9" s="4"/>
    </row>
    <row r="10" spans="2:24" x14ac:dyDescent="0.25">
      <c r="B10" s="6">
        <f>B9+1</f>
        <v>2</v>
      </c>
      <c r="C10" s="6" t="s">
        <v>255</v>
      </c>
      <c r="D10" s="24" t="s">
        <v>224</v>
      </c>
      <c r="E10" s="25"/>
      <c r="F10" s="25"/>
      <c r="G10" s="25"/>
      <c r="H10" s="25"/>
      <c r="I10" s="26"/>
      <c r="J10" s="4">
        <v>0</v>
      </c>
      <c r="K10" s="4">
        <v>70</v>
      </c>
      <c r="L10" s="4">
        <v>94</v>
      </c>
      <c r="M10" s="4">
        <v>70</v>
      </c>
      <c r="N10" s="4">
        <v>0</v>
      </c>
      <c r="O10" s="4">
        <v>0</v>
      </c>
      <c r="P10" s="4">
        <v>0</v>
      </c>
      <c r="Q10" s="9">
        <f t="shared" ref="Q10:Q24" si="0">SUM(J10:P10)/4</f>
        <v>58.5</v>
      </c>
      <c r="U10" s="4"/>
      <c r="V10" s="4"/>
      <c r="W10" s="4"/>
      <c r="X10" s="4"/>
    </row>
    <row r="11" spans="2:24" x14ac:dyDescent="0.25">
      <c r="B11" s="6">
        <v>3</v>
      </c>
      <c r="C11" s="6" t="s">
        <v>256</v>
      </c>
      <c r="D11" s="38" t="s">
        <v>225</v>
      </c>
      <c r="E11" s="38"/>
      <c r="F11" s="38"/>
      <c r="G11" s="38"/>
      <c r="H11" s="38"/>
      <c r="I11" s="38"/>
      <c r="J11" s="4">
        <v>0</v>
      </c>
      <c r="K11" s="4">
        <v>75</v>
      </c>
      <c r="L11" s="4">
        <v>88</v>
      </c>
      <c r="M11" s="4">
        <v>70</v>
      </c>
      <c r="N11" s="4">
        <v>0</v>
      </c>
      <c r="O11" s="4">
        <v>0</v>
      </c>
      <c r="P11" s="4">
        <v>0</v>
      </c>
      <c r="Q11" s="9">
        <f t="shared" si="0"/>
        <v>58.25</v>
      </c>
      <c r="U11" s="4"/>
      <c r="V11" s="4"/>
      <c r="W11" s="4"/>
      <c r="X11" s="4"/>
    </row>
    <row r="12" spans="2:24" x14ac:dyDescent="0.25">
      <c r="B12" s="6">
        <v>4</v>
      </c>
      <c r="C12" s="6" t="s">
        <v>257</v>
      </c>
      <c r="D12" s="24" t="s">
        <v>226</v>
      </c>
      <c r="E12" s="25"/>
      <c r="F12" s="25"/>
      <c r="G12" s="25"/>
      <c r="H12" s="25"/>
      <c r="I12" s="26"/>
      <c r="J12" s="4">
        <v>85</v>
      </c>
      <c r="K12" s="4">
        <v>70</v>
      </c>
      <c r="L12" s="4">
        <v>0</v>
      </c>
      <c r="M12" s="4">
        <v>75</v>
      </c>
      <c r="N12" s="4">
        <v>0</v>
      </c>
      <c r="O12" s="4">
        <v>0</v>
      </c>
      <c r="P12" s="4">
        <v>0</v>
      </c>
      <c r="Q12" s="9">
        <f t="shared" si="0"/>
        <v>57.5</v>
      </c>
      <c r="U12" s="4"/>
      <c r="V12" s="4"/>
      <c r="W12" s="4"/>
      <c r="X12" s="4"/>
    </row>
    <row r="13" spans="2:24" x14ac:dyDescent="0.25">
      <c r="B13" s="6">
        <v>5</v>
      </c>
      <c r="C13" s="6" t="s">
        <v>258</v>
      </c>
      <c r="D13" s="38" t="s">
        <v>227</v>
      </c>
      <c r="E13" s="38"/>
      <c r="F13" s="38"/>
      <c r="G13" s="38"/>
      <c r="H13" s="38"/>
      <c r="I13" s="38"/>
      <c r="J13" s="4">
        <v>0</v>
      </c>
      <c r="K13" s="4">
        <v>0</v>
      </c>
      <c r="L13" s="4">
        <v>70</v>
      </c>
      <c r="M13" s="4">
        <v>75</v>
      </c>
      <c r="N13" s="4">
        <v>0</v>
      </c>
      <c r="O13" s="4">
        <v>0</v>
      </c>
      <c r="P13" s="4">
        <v>0</v>
      </c>
      <c r="Q13" s="9">
        <f t="shared" si="0"/>
        <v>36.25</v>
      </c>
      <c r="U13" s="4"/>
      <c r="V13" s="4"/>
      <c r="W13" s="4"/>
      <c r="X13" s="4"/>
    </row>
    <row r="14" spans="2:24" x14ac:dyDescent="0.25">
      <c r="B14" s="6">
        <v>6</v>
      </c>
      <c r="C14" s="6" t="s">
        <v>259</v>
      </c>
      <c r="D14" s="38" t="s">
        <v>228</v>
      </c>
      <c r="E14" s="38"/>
      <c r="F14" s="38"/>
      <c r="G14" s="38"/>
      <c r="H14" s="38"/>
      <c r="I14" s="38"/>
      <c r="J14" s="4">
        <v>70</v>
      </c>
      <c r="K14" s="4">
        <v>0</v>
      </c>
      <c r="L14" s="4">
        <v>84</v>
      </c>
      <c r="M14" s="4">
        <v>75</v>
      </c>
      <c r="N14" s="4">
        <v>0</v>
      </c>
      <c r="O14" s="4">
        <v>0</v>
      </c>
      <c r="P14" s="4">
        <v>0</v>
      </c>
      <c r="Q14" s="9">
        <f t="shared" si="0"/>
        <v>57.25</v>
      </c>
      <c r="U14" s="4"/>
      <c r="V14" s="4"/>
      <c r="W14" s="4"/>
      <c r="X14" s="4"/>
    </row>
    <row r="15" spans="2:24" x14ac:dyDescent="0.25">
      <c r="B15" s="6">
        <v>7</v>
      </c>
      <c r="C15" s="6" t="s">
        <v>260</v>
      </c>
      <c r="D15" s="38" t="s">
        <v>229</v>
      </c>
      <c r="E15" s="38"/>
      <c r="F15" s="38"/>
      <c r="G15" s="38"/>
      <c r="H15" s="38"/>
      <c r="I15" s="38"/>
      <c r="J15" s="4">
        <v>0</v>
      </c>
      <c r="K15" s="4">
        <v>0</v>
      </c>
      <c r="L15" s="4">
        <v>88</v>
      </c>
      <c r="M15" s="4">
        <v>70</v>
      </c>
      <c r="N15" s="4">
        <v>0</v>
      </c>
      <c r="O15" s="4">
        <v>0</v>
      </c>
      <c r="P15" s="4">
        <v>0</v>
      </c>
      <c r="Q15" s="9">
        <f t="shared" si="0"/>
        <v>39.5</v>
      </c>
      <c r="U15" s="4"/>
      <c r="V15" s="4"/>
      <c r="W15" s="4"/>
      <c r="X15" s="4"/>
    </row>
    <row r="16" spans="2:24" x14ac:dyDescent="0.25">
      <c r="B16" s="6">
        <v>8</v>
      </c>
      <c r="C16" s="6" t="s">
        <v>261</v>
      </c>
      <c r="D16" s="38" t="s">
        <v>231</v>
      </c>
      <c r="E16" s="38"/>
      <c r="F16" s="38"/>
      <c r="G16" s="38"/>
      <c r="H16" s="38"/>
      <c r="I16" s="38"/>
      <c r="J16" s="4">
        <v>70</v>
      </c>
      <c r="K16" s="4">
        <v>0</v>
      </c>
      <c r="L16" s="4">
        <v>78</v>
      </c>
      <c r="M16" s="4">
        <v>75</v>
      </c>
      <c r="N16" s="4">
        <v>0</v>
      </c>
      <c r="O16" s="4">
        <v>0</v>
      </c>
      <c r="P16" s="4">
        <v>0</v>
      </c>
      <c r="Q16" s="9">
        <f t="shared" si="0"/>
        <v>55.75</v>
      </c>
      <c r="U16" s="4"/>
      <c r="V16" s="4"/>
      <c r="W16" s="4"/>
      <c r="X16" s="4"/>
    </row>
    <row r="17" spans="2:24" x14ac:dyDescent="0.25">
      <c r="B17" s="6">
        <f t="shared" ref="B17" si="1">B16+1</f>
        <v>9</v>
      </c>
      <c r="C17" s="6" t="s">
        <v>262</v>
      </c>
      <c r="D17" s="24" t="s">
        <v>246</v>
      </c>
      <c r="E17" s="25"/>
      <c r="F17" s="25"/>
      <c r="G17" s="25"/>
      <c r="H17" s="25"/>
      <c r="I17" s="26"/>
      <c r="J17" s="4">
        <v>70</v>
      </c>
      <c r="K17" s="4">
        <v>77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61.75</v>
      </c>
      <c r="U17" s="4"/>
      <c r="V17" s="4"/>
      <c r="W17" s="4"/>
      <c r="X17" s="4"/>
    </row>
    <row r="18" spans="2:24" x14ac:dyDescent="0.25">
      <c r="B18" s="6">
        <v>10</v>
      </c>
      <c r="C18" s="6" t="s">
        <v>263</v>
      </c>
      <c r="D18" s="24" t="s">
        <v>232</v>
      </c>
      <c r="E18" s="25"/>
      <c r="F18" s="25"/>
      <c r="G18" s="25"/>
      <c r="H18" s="25"/>
      <c r="I18" s="26"/>
      <c r="J18" s="4">
        <v>80</v>
      </c>
      <c r="K18" s="4">
        <v>0</v>
      </c>
      <c r="L18" s="4">
        <v>75</v>
      </c>
      <c r="M18" s="4">
        <v>85</v>
      </c>
      <c r="N18" s="4">
        <v>0</v>
      </c>
      <c r="O18" s="4">
        <v>0</v>
      </c>
      <c r="P18" s="4">
        <v>0</v>
      </c>
      <c r="Q18" s="9">
        <f t="shared" si="0"/>
        <v>60</v>
      </c>
      <c r="U18" s="4"/>
      <c r="V18" s="4"/>
      <c r="W18" s="4"/>
      <c r="X18" s="4"/>
    </row>
    <row r="19" spans="2:24" x14ac:dyDescent="0.25">
      <c r="B19" s="6">
        <v>11</v>
      </c>
      <c r="C19" s="6" t="s">
        <v>264</v>
      </c>
      <c r="D19" s="24" t="s">
        <v>233</v>
      </c>
      <c r="E19" s="25"/>
      <c r="F19" s="25"/>
      <c r="G19" s="25"/>
      <c r="H19" s="25"/>
      <c r="I19" s="26"/>
      <c r="J19" s="4">
        <v>0</v>
      </c>
      <c r="K19" s="4">
        <v>0</v>
      </c>
      <c r="L19" s="4">
        <v>75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18.75</v>
      </c>
      <c r="U19" s="4"/>
      <c r="V19" s="4"/>
      <c r="W19" s="4"/>
      <c r="X19" s="4"/>
    </row>
    <row r="20" spans="2:24" x14ac:dyDescent="0.25">
      <c r="B20" s="6">
        <v>12</v>
      </c>
      <c r="C20" s="6" t="s">
        <v>27</v>
      </c>
      <c r="D20" s="24" t="s">
        <v>230</v>
      </c>
      <c r="E20" s="25"/>
      <c r="F20" s="25"/>
      <c r="G20" s="25"/>
      <c r="H20" s="25"/>
      <c r="I20" s="26"/>
      <c r="J20" s="4">
        <v>0</v>
      </c>
      <c r="K20" s="4">
        <v>0</v>
      </c>
      <c r="L20" s="4">
        <v>94</v>
      </c>
      <c r="M20" s="4">
        <v>70</v>
      </c>
      <c r="N20" s="4">
        <v>0</v>
      </c>
      <c r="O20" s="4">
        <v>0</v>
      </c>
      <c r="P20" s="4">
        <v>0</v>
      </c>
      <c r="Q20" s="9">
        <f t="shared" si="0"/>
        <v>41</v>
      </c>
      <c r="U20" s="4"/>
      <c r="V20" s="4"/>
      <c r="W20" s="4"/>
      <c r="X20" s="4"/>
    </row>
    <row r="21" spans="2:24" x14ac:dyDescent="0.25">
      <c r="B21" s="6">
        <v>13</v>
      </c>
      <c r="C21" s="6" t="s">
        <v>265</v>
      </c>
      <c r="D21" s="24" t="s">
        <v>234</v>
      </c>
      <c r="E21" s="25"/>
      <c r="F21" s="25"/>
      <c r="G21" s="25"/>
      <c r="H21" s="25"/>
      <c r="I21" s="26"/>
      <c r="J21" s="4">
        <v>0</v>
      </c>
      <c r="K21" s="4">
        <v>0</v>
      </c>
      <c r="L21" s="4">
        <v>94</v>
      </c>
      <c r="M21" s="4">
        <v>70</v>
      </c>
      <c r="N21" s="4">
        <v>0</v>
      </c>
      <c r="O21" s="4">
        <v>0</v>
      </c>
      <c r="P21" s="4">
        <v>0</v>
      </c>
      <c r="Q21" s="9">
        <f t="shared" si="0"/>
        <v>41</v>
      </c>
      <c r="U21" s="4"/>
      <c r="V21" s="4"/>
      <c r="W21" s="4"/>
      <c r="X21" s="4"/>
    </row>
    <row r="22" spans="2:24" x14ac:dyDescent="0.25">
      <c r="B22" s="6">
        <v>14</v>
      </c>
      <c r="C22" s="6" t="s">
        <v>266</v>
      </c>
      <c r="D22" s="24" t="s">
        <v>235</v>
      </c>
      <c r="E22" s="25"/>
      <c r="F22" s="25"/>
      <c r="G22" s="25"/>
      <c r="H22" s="25"/>
      <c r="I22" s="26"/>
      <c r="J22" s="4">
        <v>70</v>
      </c>
      <c r="K22" s="4">
        <v>70</v>
      </c>
      <c r="L22" s="4">
        <v>100</v>
      </c>
      <c r="M22" s="4">
        <v>75</v>
      </c>
      <c r="N22" s="4">
        <v>0</v>
      </c>
      <c r="O22" s="4">
        <v>0</v>
      </c>
      <c r="P22" s="4">
        <v>0</v>
      </c>
      <c r="Q22" s="9">
        <f t="shared" si="0"/>
        <v>78.75</v>
      </c>
      <c r="U22" s="4"/>
      <c r="V22" s="4"/>
      <c r="W22" s="4"/>
      <c r="X22" s="4"/>
    </row>
    <row r="23" spans="2:24" x14ac:dyDescent="0.25">
      <c r="B23" s="6">
        <v>15</v>
      </c>
      <c r="C23" s="6" t="s">
        <v>267</v>
      </c>
      <c r="D23" s="24" t="s">
        <v>236</v>
      </c>
      <c r="E23" s="25"/>
      <c r="F23" s="25"/>
      <c r="G23" s="25"/>
      <c r="H23" s="25"/>
      <c r="I23" s="26"/>
      <c r="J23" s="4">
        <v>0</v>
      </c>
      <c r="K23" s="4">
        <v>70</v>
      </c>
      <c r="L23" s="4">
        <v>94</v>
      </c>
      <c r="M23" s="4">
        <v>75</v>
      </c>
      <c r="N23" s="4">
        <v>0</v>
      </c>
      <c r="O23" s="4">
        <v>0</v>
      </c>
      <c r="P23" s="4">
        <v>0</v>
      </c>
      <c r="Q23" s="9">
        <f t="shared" si="0"/>
        <v>59.75</v>
      </c>
      <c r="U23" s="4"/>
      <c r="V23" s="4"/>
      <c r="W23" s="4"/>
      <c r="X23" s="4"/>
    </row>
    <row r="24" spans="2:24" x14ac:dyDescent="0.25">
      <c r="B24" s="6">
        <v>16</v>
      </c>
      <c r="C24" s="6" t="s">
        <v>268</v>
      </c>
      <c r="D24" s="24" t="s">
        <v>237</v>
      </c>
      <c r="E24" s="25"/>
      <c r="F24" s="25"/>
      <c r="G24" s="25"/>
      <c r="H24" s="25"/>
      <c r="I24" s="26"/>
      <c r="J24" s="4">
        <v>85</v>
      </c>
      <c r="K24" s="4">
        <v>75</v>
      </c>
      <c r="L24" s="4">
        <v>88</v>
      </c>
      <c r="M24" s="4">
        <v>85</v>
      </c>
      <c r="N24" s="4">
        <v>0</v>
      </c>
      <c r="O24" s="4">
        <v>0</v>
      </c>
      <c r="P24" s="4">
        <v>0</v>
      </c>
      <c r="Q24" s="9">
        <f t="shared" si="0"/>
        <v>83.25</v>
      </c>
      <c r="U24" s="4"/>
      <c r="V24" s="4"/>
      <c r="W24" s="4"/>
      <c r="X24" s="4"/>
    </row>
    <row r="25" spans="2:24" x14ac:dyDescent="0.25">
      <c r="B25" s="6">
        <v>17</v>
      </c>
      <c r="C25" s="6" t="s">
        <v>269</v>
      </c>
      <c r="D25" s="24" t="s">
        <v>238</v>
      </c>
      <c r="E25" s="25"/>
      <c r="F25" s="25"/>
      <c r="G25" s="25"/>
      <c r="H25" s="25"/>
      <c r="I25" s="26"/>
      <c r="J25" s="4">
        <v>70</v>
      </c>
      <c r="K25" s="4">
        <v>0</v>
      </c>
      <c r="L25" s="4">
        <v>82</v>
      </c>
      <c r="M25" s="4">
        <v>70</v>
      </c>
      <c r="N25" s="4">
        <v>0</v>
      </c>
      <c r="O25" s="4">
        <v>0</v>
      </c>
      <c r="P25" s="4">
        <v>0</v>
      </c>
      <c r="Q25" s="9">
        <f t="shared" ref="Q25:Q29" si="2">SUM(J25:P25)/7</f>
        <v>31.714285714285715</v>
      </c>
    </row>
    <row r="26" spans="2:24" x14ac:dyDescent="0.25">
      <c r="B26" s="6">
        <v>18</v>
      </c>
      <c r="C26" s="6" t="s">
        <v>270</v>
      </c>
      <c r="D26" s="24" t="s">
        <v>239</v>
      </c>
      <c r="E26" s="25"/>
      <c r="F26" s="25"/>
      <c r="G26" s="25"/>
      <c r="H26" s="25"/>
      <c r="I26" s="26"/>
      <c r="J26" s="4">
        <v>70</v>
      </c>
      <c r="K26" s="4">
        <v>70</v>
      </c>
      <c r="L26" s="4">
        <v>82</v>
      </c>
      <c r="M26" s="4">
        <v>75</v>
      </c>
      <c r="N26" s="4">
        <v>0</v>
      </c>
      <c r="O26" s="4">
        <v>0</v>
      </c>
      <c r="P26" s="4">
        <v>0</v>
      </c>
      <c r="Q26" s="9">
        <f t="shared" si="2"/>
        <v>42.428571428571431</v>
      </c>
    </row>
    <row r="27" spans="2:24" x14ac:dyDescent="0.25">
      <c r="B27" s="6">
        <v>19</v>
      </c>
      <c r="C27" s="6" t="s">
        <v>271</v>
      </c>
      <c r="D27" s="24" t="s">
        <v>240</v>
      </c>
      <c r="E27" s="25"/>
      <c r="F27" s="25"/>
      <c r="G27" s="25"/>
      <c r="H27" s="25"/>
      <c r="I27" s="26"/>
      <c r="J27" s="4">
        <v>0</v>
      </c>
      <c r="K27" s="4">
        <v>70</v>
      </c>
      <c r="L27" s="4">
        <v>78</v>
      </c>
      <c r="M27" s="4">
        <v>70</v>
      </c>
      <c r="N27" s="4">
        <v>0</v>
      </c>
      <c r="O27" s="4">
        <v>0</v>
      </c>
      <c r="P27" s="4">
        <v>0</v>
      </c>
      <c r="Q27" s="9">
        <f t="shared" si="2"/>
        <v>31.142857142857142</v>
      </c>
    </row>
    <row r="28" spans="2:24" x14ac:dyDescent="0.25">
      <c r="B28" s="6">
        <v>20</v>
      </c>
      <c r="C28" s="6" t="s">
        <v>272</v>
      </c>
      <c r="D28" s="24" t="s">
        <v>241</v>
      </c>
      <c r="E28" s="25"/>
      <c r="F28" s="25"/>
      <c r="G28" s="25"/>
      <c r="H28" s="25"/>
      <c r="I28" s="26"/>
      <c r="J28" s="4">
        <v>0</v>
      </c>
      <c r="K28" s="4">
        <v>70</v>
      </c>
      <c r="L28" s="4">
        <v>70</v>
      </c>
      <c r="M28" s="4">
        <v>85</v>
      </c>
      <c r="N28" s="4">
        <v>0</v>
      </c>
      <c r="O28" s="4">
        <v>0</v>
      </c>
      <c r="P28" s="4">
        <v>0</v>
      </c>
      <c r="Q28" s="9">
        <f t="shared" si="2"/>
        <v>32.142857142857146</v>
      </c>
    </row>
    <row r="29" spans="2:24" x14ac:dyDescent="0.25">
      <c r="B29" s="6">
        <v>21</v>
      </c>
      <c r="C29" s="6" t="s">
        <v>273</v>
      </c>
      <c r="D29" s="24" t="s">
        <v>242</v>
      </c>
      <c r="E29" s="25"/>
      <c r="F29" s="25"/>
      <c r="G29" s="25"/>
      <c r="H29" s="25"/>
      <c r="I29" s="26"/>
      <c r="J29" s="4">
        <v>70</v>
      </c>
      <c r="K29" s="4">
        <v>70</v>
      </c>
      <c r="L29" s="4">
        <v>88</v>
      </c>
      <c r="M29" s="4">
        <v>75</v>
      </c>
      <c r="N29" s="4">
        <v>0</v>
      </c>
      <c r="O29" s="4">
        <v>0</v>
      </c>
      <c r="P29" s="4">
        <v>0</v>
      </c>
      <c r="Q29" s="9">
        <f t="shared" si="2"/>
        <v>43.285714285714285</v>
      </c>
    </row>
    <row r="30" spans="2:24" x14ac:dyDescent="0.25">
      <c r="B30" s="17"/>
      <c r="C30" s="22"/>
      <c r="D30" s="22"/>
      <c r="E30" s="1"/>
      <c r="H30" s="23" t="s">
        <v>19</v>
      </c>
      <c r="I30" s="23"/>
      <c r="J30" s="10">
        <f t="shared" ref="J30:Q30" si="3">COUNTIF(J9:J29,"&gt;=70")</f>
        <v>11</v>
      </c>
      <c r="K30" s="10">
        <f t="shared" si="3"/>
        <v>12</v>
      </c>
      <c r="L30" s="10">
        <f t="shared" si="3"/>
        <v>20</v>
      </c>
      <c r="M30" s="10">
        <f t="shared" si="3"/>
        <v>19</v>
      </c>
      <c r="N30" s="10">
        <f t="shared" si="3"/>
        <v>0</v>
      </c>
      <c r="O30" s="10">
        <f t="shared" si="3"/>
        <v>0</v>
      </c>
      <c r="P30" s="10">
        <f t="shared" si="3"/>
        <v>0</v>
      </c>
      <c r="Q30" s="14">
        <f t="shared" si="3"/>
        <v>3</v>
      </c>
    </row>
    <row r="31" spans="2:24" x14ac:dyDescent="0.25">
      <c r="B31" s="17"/>
      <c r="C31" s="22"/>
      <c r="D31" s="22"/>
      <c r="E31" s="7"/>
      <c r="H31" s="28" t="s">
        <v>20</v>
      </c>
      <c r="I31" s="28"/>
      <c r="J31" s="11">
        <f t="shared" ref="J31:Q31" si="4">COUNTIF(J9:J29,"&lt;70")</f>
        <v>10</v>
      </c>
      <c r="K31" s="11">
        <f t="shared" si="4"/>
        <v>9</v>
      </c>
      <c r="L31" s="11">
        <f t="shared" si="4"/>
        <v>1</v>
      </c>
      <c r="M31" s="11">
        <f t="shared" si="4"/>
        <v>2</v>
      </c>
      <c r="N31" s="11">
        <f t="shared" si="4"/>
        <v>21</v>
      </c>
      <c r="O31" s="11">
        <f t="shared" si="4"/>
        <v>21</v>
      </c>
      <c r="P31" s="11">
        <f t="shared" si="4"/>
        <v>21</v>
      </c>
      <c r="Q31" s="11">
        <f t="shared" si="4"/>
        <v>18</v>
      </c>
    </row>
    <row r="32" spans="2:24" x14ac:dyDescent="0.25">
      <c r="C32" s="22"/>
      <c r="D32" s="22"/>
      <c r="E32" s="22"/>
      <c r="H32" s="28" t="s">
        <v>21</v>
      </c>
      <c r="I32" s="28"/>
      <c r="J32" s="11">
        <f t="shared" ref="J32:Q32" si="5">COUNT(J9:J29)</f>
        <v>21</v>
      </c>
      <c r="K32" s="11">
        <f t="shared" si="5"/>
        <v>21</v>
      </c>
      <c r="L32" s="11">
        <f t="shared" si="5"/>
        <v>21</v>
      </c>
      <c r="M32" s="11">
        <f t="shared" si="5"/>
        <v>21</v>
      </c>
      <c r="N32" s="11">
        <f t="shared" si="5"/>
        <v>21</v>
      </c>
      <c r="O32" s="11">
        <f t="shared" si="5"/>
        <v>21</v>
      </c>
      <c r="P32" s="11">
        <f t="shared" si="5"/>
        <v>21</v>
      </c>
      <c r="Q32" s="11">
        <f t="shared" si="5"/>
        <v>21</v>
      </c>
    </row>
    <row r="33" spans="3:17" x14ac:dyDescent="0.25">
      <c r="C33" s="22"/>
      <c r="D33" s="22"/>
      <c r="E33" s="1"/>
      <c r="H33" s="29" t="s">
        <v>16</v>
      </c>
      <c r="I33" s="29"/>
      <c r="J33" s="12">
        <f>J30/J32</f>
        <v>0.52380952380952384</v>
      </c>
      <c r="K33" s="13">
        <f t="shared" ref="K33:Q33" si="6">K30/K32</f>
        <v>0.5714285714285714</v>
      </c>
      <c r="L33" s="13">
        <f t="shared" si="6"/>
        <v>0.95238095238095233</v>
      </c>
      <c r="M33" s="13">
        <f t="shared" si="6"/>
        <v>0.90476190476190477</v>
      </c>
      <c r="N33" s="13">
        <f t="shared" si="6"/>
        <v>0</v>
      </c>
      <c r="O33" s="13">
        <f t="shared" si="6"/>
        <v>0</v>
      </c>
      <c r="P33" s="13">
        <f t="shared" si="6"/>
        <v>0</v>
      </c>
      <c r="Q33" s="13">
        <f t="shared" si="6"/>
        <v>0.14285714285714285</v>
      </c>
    </row>
    <row r="34" spans="3:17" x14ac:dyDescent="0.25">
      <c r="C34" s="22"/>
      <c r="D34" s="22"/>
      <c r="E34" s="1"/>
      <c r="H34" s="29" t="s">
        <v>17</v>
      </c>
      <c r="I34" s="29"/>
      <c r="J34" s="12">
        <f>J31/J32</f>
        <v>0.47619047619047616</v>
      </c>
      <c r="K34" s="12">
        <f t="shared" ref="K34:Q34" si="7">K31/K32</f>
        <v>0.42857142857142855</v>
      </c>
      <c r="L34" s="13">
        <f t="shared" si="7"/>
        <v>4.7619047619047616E-2</v>
      </c>
      <c r="M34" s="13">
        <f t="shared" si="7"/>
        <v>9.5238095238095233E-2</v>
      </c>
      <c r="N34" s="13">
        <f t="shared" si="7"/>
        <v>1</v>
      </c>
      <c r="O34" s="13">
        <f t="shared" si="7"/>
        <v>1</v>
      </c>
      <c r="P34" s="13">
        <f t="shared" si="7"/>
        <v>1</v>
      </c>
      <c r="Q34" s="13">
        <f t="shared" si="7"/>
        <v>0.8571428571428571</v>
      </c>
    </row>
    <row r="35" spans="3:17" x14ac:dyDescent="0.25">
      <c r="C35" s="22"/>
      <c r="D35" s="22"/>
      <c r="E35" s="7"/>
    </row>
    <row r="36" spans="3:17" x14ac:dyDescent="0.25">
      <c r="C36" s="1"/>
      <c r="D36" s="1"/>
      <c r="E36" s="7"/>
    </row>
    <row r="37" spans="3:17" x14ac:dyDescent="0.25">
      <c r="J37" s="30" t="s">
        <v>26</v>
      </c>
      <c r="K37" s="30"/>
      <c r="L37" s="30"/>
      <c r="M37" s="30"/>
      <c r="N37" s="30"/>
      <c r="O37" s="30"/>
      <c r="P37" s="30"/>
    </row>
    <row r="38" spans="3:17" x14ac:dyDescent="0.25">
      <c r="J38" s="27" t="s">
        <v>18</v>
      </c>
      <c r="K38" s="27"/>
      <c r="L38" s="27"/>
      <c r="M38" s="27"/>
      <c r="N38" s="27"/>
      <c r="O38" s="27"/>
      <c r="P38" s="27"/>
    </row>
  </sheetData>
  <mergeCells count="43">
    <mergeCell ref="D10:I10"/>
    <mergeCell ref="D13:I13"/>
    <mergeCell ref="D14:I14"/>
    <mergeCell ref="D15:I15"/>
    <mergeCell ref="D16:I16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25:I25"/>
    <mergeCell ref="D26:I26"/>
    <mergeCell ref="D28:I28"/>
    <mergeCell ref="D29:I29"/>
    <mergeCell ref="D17:I17"/>
    <mergeCell ref="D24:I24"/>
    <mergeCell ref="D18:I18"/>
    <mergeCell ref="D19:I19"/>
    <mergeCell ref="D20:I20"/>
    <mergeCell ref="D21:I21"/>
    <mergeCell ref="D22:I22"/>
    <mergeCell ref="D23:I23"/>
    <mergeCell ref="C30:D30"/>
    <mergeCell ref="H30:I30"/>
    <mergeCell ref="D27:I27"/>
    <mergeCell ref="J38:P38"/>
    <mergeCell ref="C31:D31"/>
    <mergeCell ref="H31:I31"/>
    <mergeCell ref="C32:E32"/>
    <mergeCell ref="H32:I32"/>
    <mergeCell ref="C33:D33"/>
    <mergeCell ref="H33:I33"/>
    <mergeCell ref="C35:D35"/>
    <mergeCell ref="J37:P37"/>
    <mergeCell ref="C34:D34"/>
    <mergeCell ref="H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3"/>
  <sheetViews>
    <sheetView zoomScale="80" zoomScaleNormal="80" workbookViewId="0">
      <selection activeCell="S19" sqref="S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3" t="s">
        <v>212</v>
      </c>
      <c r="E4" s="33"/>
      <c r="F4" s="33"/>
      <c r="G4" s="33"/>
      <c r="I4" t="s">
        <v>1</v>
      </c>
      <c r="J4" s="34" t="s">
        <v>25</v>
      </c>
      <c r="K4" s="34"/>
      <c r="M4" t="s">
        <v>2</v>
      </c>
      <c r="N4" s="35">
        <v>45451</v>
      </c>
      <c r="O4" s="35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4" t="s">
        <v>213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3">
        <v>1</v>
      </c>
      <c r="C9" s="6" t="s">
        <v>79</v>
      </c>
      <c r="D9" s="39" t="s">
        <v>211</v>
      </c>
      <c r="E9" s="40"/>
      <c r="F9" s="40"/>
      <c r="G9" s="40"/>
      <c r="H9" s="40"/>
      <c r="I9" s="41"/>
      <c r="J9" s="4">
        <v>73</v>
      </c>
      <c r="K9" s="4">
        <v>0</v>
      </c>
      <c r="L9" s="4">
        <v>78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37.75</v>
      </c>
    </row>
    <row r="10" spans="2:24" x14ac:dyDescent="0.25">
      <c r="B10" s="6">
        <v>2</v>
      </c>
      <c r="C10" s="6" t="s">
        <v>46</v>
      </c>
      <c r="D10" s="38" t="s">
        <v>28</v>
      </c>
      <c r="E10" s="38"/>
      <c r="F10" s="38"/>
      <c r="G10" s="38"/>
      <c r="H10" s="38"/>
      <c r="I10" s="38"/>
      <c r="J10" s="4">
        <v>70</v>
      </c>
      <c r="K10" s="4">
        <v>78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54.5</v>
      </c>
      <c r="U10" s="4"/>
      <c r="V10" s="4"/>
      <c r="W10" s="4"/>
      <c r="X10" s="4"/>
    </row>
    <row r="11" spans="2:24" x14ac:dyDescent="0.25">
      <c r="B11" s="6">
        <f>B10+1</f>
        <v>3</v>
      </c>
      <c r="C11" s="6" t="s">
        <v>47</v>
      </c>
      <c r="D11" s="24" t="s">
        <v>29</v>
      </c>
      <c r="E11" s="25"/>
      <c r="F11" s="25"/>
      <c r="G11" s="25"/>
      <c r="H11" s="25"/>
      <c r="I11" s="26"/>
      <c r="J11" s="4">
        <v>70</v>
      </c>
      <c r="K11" s="4">
        <v>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33" si="0">SUM(J11:P11)/4</f>
        <v>35</v>
      </c>
      <c r="U11" s="4"/>
      <c r="V11" s="4"/>
      <c r="W11" s="4"/>
      <c r="X11" s="4"/>
    </row>
    <row r="12" spans="2:24" x14ac:dyDescent="0.25">
      <c r="B12" s="6">
        <f t="shared" ref="B12:B33" si="1">B11+1</f>
        <v>4</v>
      </c>
      <c r="C12" s="6" t="s">
        <v>48</v>
      </c>
      <c r="D12" s="24" t="s">
        <v>30</v>
      </c>
      <c r="E12" s="25"/>
      <c r="F12" s="25"/>
      <c r="G12" s="25"/>
      <c r="H12" s="25"/>
      <c r="I12" s="2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</row>
    <row r="13" spans="2:24" x14ac:dyDescent="0.25">
      <c r="B13" s="6">
        <v>5</v>
      </c>
      <c r="C13" s="6" t="s">
        <v>53</v>
      </c>
      <c r="D13" s="24" t="s">
        <v>31</v>
      </c>
      <c r="E13" s="25"/>
      <c r="F13" s="25"/>
      <c r="G13" s="25"/>
      <c r="H13" s="25"/>
      <c r="I13" s="26"/>
      <c r="J13" s="4">
        <v>70</v>
      </c>
      <c r="K13" s="4">
        <v>0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38.75</v>
      </c>
      <c r="U13" s="4"/>
      <c r="V13" s="4"/>
      <c r="W13" s="4"/>
      <c r="X13" s="4"/>
    </row>
    <row r="14" spans="2:24" x14ac:dyDescent="0.25">
      <c r="B14" s="6">
        <f t="shared" si="1"/>
        <v>6</v>
      </c>
      <c r="C14" s="6" t="s">
        <v>52</v>
      </c>
      <c r="D14" s="24" t="s">
        <v>32</v>
      </c>
      <c r="E14" s="25"/>
      <c r="F14" s="25"/>
      <c r="G14" s="25"/>
      <c r="H14" s="25"/>
      <c r="I14" s="26"/>
      <c r="J14" s="4">
        <v>0</v>
      </c>
      <c r="K14" s="4">
        <v>0</v>
      </c>
      <c r="L14" s="4">
        <v>72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18</v>
      </c>
      <c r="U14" s="4"/>
      <c r="V14" s="4"/>
      <c r="W14" s="4"/>
      <c r="X14" s="4"/>
    </row>
    <row r="15" spans="2:24" x14ac:dyDescent="0.25">
      <c r="B15" s="6">
        <f t="shared" si="1"/>
        <v>7</v>
      </c>
      <c r="C15" s="15" t="s">
        <v>51</v>
      </c>
      <c r="D15" s="24" t="s">
        <v>33</v>
      </c>
      <c r="E15" s="25"/>
      <c r="F15" s="25"/>
      <c r="G15" s="25"/>
      <c r="H15" s="25"/>
      <c r="I15" s="26"/>
      <c r="J15" s="16">
        <v>0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17.5</v>
      </c>
      <c r="U15" s="4"/>
      <c r="V15" s="4"/>
      <c r="W15" s="4"/>
      <c r="X15" s="4"/>
    </row>
    <row r="16" spans="2:24" x14ac:dyDescent="0.25">
      <c r="B16" s="6">
        <f t="shared" si="1"/>
        <v>8</v>
      </c>
      <c r="C16" s="3" t="s">
        <v>49</v>
      </c>
      <c r="D16" s="39" t="s">
        <v>34</v>
      </c>
      <c r="E16" s="40"/>
      <c r="F16" s="40"/>
      <c r="G16" s="40"/>
      <c r="H16" s="40"/>
      <c r="I16" s="41"/>
      <c r="J16" s="16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17.5</v>
      </c>
      <c r="U16" s="4"/>
      <c r="V16" s="4"/>
      <c r="W16" s="4"/>
      <c r="X16" s="4"/>
    </row>
    <row r="17" spans="2:24" x14ac:dyDescent="0.25">
      <c r="B17" s="6">
        <v>10</v>
      </c>
      <c r="C17" s="3" t="s">
        <v>248</v>
      </c>
      <c r="D17" s="39" t="s">
        <v>208</v>
      </c>
      <c r="E17" s="40"/>
      <c r="F17" s="40"/>
      <c r="G17" s="40"/>
      <c r="H17" s="40"/>
      <c r="I17" s="41"/>
      <c r="J17" s="16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U17" s="4"/>
      <c r="V17" s="4"/>
      <c r="W17" s="4"/>
      <c r="X17" s="4"/>
    </row>
    <row r="18" spans="2:24" x14ac:dyDescent="0.25">
      <c r="B18" s="6">
        <v>11</v>
      </c>
      <c r="C18" s="18" t="s">
        <v>247</v>
      </c>
      <c r="D18" s="39" t="s">
        <v>209</v>
      </c>
      <c r="E18" s="40"/>
      <c r="F18" s="40"/>
      <c r="G18" s="40"/>
      <c r="H18" s="40"/>
      <c r="I18" s="41"/>
      <c r="J18" s="16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U18" s="4"/>
      <c r="V18" s="4"/>
      <c r="W18" s="4"/>
      <c r="X18" s="4"/>
    </row>
    <row r="19" spans="2:24" x14ac:dyDescent="0.25">
      <c r="B19" s="6">
        <v>12</v>
      </c>
      <c r="C19" s="6" t="s">
        <v>50</v>
      </c>
      <c r="D19" s="24" t="s">
        <v>206</v>
      </c>
      <c r="E19" s="25"/>
      <c r="F19" s="25"/>
      <c r="G19" s="25"/>
      <c r="H19" s="25"/>
      <c r="I19" s="26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17.5</v>
      </c>
      <c r="U19" s="4"/>
      <c r="V19" s="4"/>
      <c r="W19" s="4"/>
      <c r="X19" s="4"/>
    </row>
    <row r="20" spans="2:24" x14ac:dyDescent="0.25">
      <c r="B20" s="6">
        <v>13</v>
      </c>
      <c r="C20" s="6" t="s">
        <v>54</v>
      </c>
      <c r="D20" s="24" t="s">
        <v>35</v>
      </c>
      <c r="E20" s="25"/>
      <c r="F20" s="25"/>
      <c r="G20" s="25"/>
      <c r="H20" s="25"/>
      <c r="I20" s="26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22</v>
      </c>
      <c r="U20" s="4"/>
      <c r="V20" s="4"/>
      <c r="W20" s="4"/>
      <c r="X20" s="4"/>
    </row>
    <row r="21" spans="2:24" x14ac:dyDescent="0.25">
      <c r="B21" s="6">
        <v>14</v>
      </c>
      <c r="C21" s="6" t="s">
        <v>275</v>
      </c>
      <c r="D21" s="24" t="s">
        <v>274</v>
      </c>
      <c r="E21" s="40"/>
      <c r="F21" s="40"/>
      <c r="G21" s="40"/>
      <c r="H21" s="40"/>
      <c r="I21" s="4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</row>
    <row r="22" spans="2:24" x14ac:dyDescent="0.25">
      <c r="B22" s="6">
        <v>15</v>
      </c>
      <c r="C22" s="6" t="s">
        <v>55</v>
      </c>
      <c r="D22" s="24" t="s">
        <v>36</v>
      </c>
      <c r="E22" s="25"/>
      <c r="F22" s="25"/>
      <c r="G22" s="25"/>
      <c r="H22" s="25"/>
      <c r="I22" s="26"/>
      <c r="J22" s="4">
        <v>0</v>
      </c>
      <c r="K22" s="4">
        <v>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17.5</v>
      </c>
      <c r="U22" s="4"/>
      <c r="V22" s="4"/>
      <c r="W22" s="4"/>
      <c r="X22" s="4"/>
    </row>
    <row r="23" spans="2:24" x14ac:dyDescent="0.25">
      <c r="B23" s="6">
        <f t="shared" si="1"/>
        <v>16</v>
      </c>
      <c r="C23" s="6" t="s">
        <v>56</v>
      </c>
      <c r="D23" s="24" t="s">
        <v>37</v>
      </c>
      <c r="E23" s="25"/>
      <c r="F23" s="25"/>
      <c r="G23" s="25"/>
      <c r="H23" s="25"/>
      <c r="I23" s="26"/>
      <c r="J23" s="4">
        <v>75</v>
      </c>
      <c r="K23" s="4">
        <v>78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55.75</v>
      </c>
      <c r="U23" s="4"/>
      <c r="V23" s="4"/>
      <c r="W23" s="4"/>
      <c r="X23" s="4"/>
    </row>
    <row r="24" spans="2:24" x14ac:dyDescent="0.25">
      <c r="B24" s="6">
        <f t="shared" si="1"/>
        <v>17</v>
      </c>
      <c r="C24" s="6" t="s">
        <v>57</v>
      </c>
      <c r="D24" s="24" t="s">
        <v>38</v>
      </c>
      <c r="E24" s="25"/>
      <c r="F24" s="25"/>
      <c r="G24" s="25"/>
      <c r="H24" s="25"/>
      <c r="I24" s="26"/>
      <c r="J24" s="4">
        <v>70</v>
      </c>
      <c r="K24" s="4">
        <v>70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52.5</v>
      </c>
      <c r="U24" s="4"/>
      <c r="V24" s="4"/>
      <c r="W24" s="4"/>
      <c r="X24" s="4"/>
    </row>
    <row r="25" spans="2:24" x14ac:dyDescent="0.25">
      <c r="B25" s="6">
        <f t="shared" si="1"/>
        <v>18</v>
      </c>
      <c r="C25" s="6" t="s">
        <v>58</v>
      </c>
      <c r="D25" s="24" t="s">
        <v>39</v>
      </c>
      <c r="E25" s="25"/>
      <c r="F25" s="25"/>
      <c r="G25" s="25"/>
      <c r="H25" s="25"/>
      <c r="I25" s="26"/>
      <c r="J25" s="4">
        <v>88</v>
      </c>
      <c r="K25" s="4">
        <v>70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60.75</v>
      </c>
      <c r="U25" s="4"/>
      <c r="V25" s="4"/>
      <c r="W25" s="4"/>
      <c r="X25" s="4"/>
    </row>
    <row r="26" spans="2:24" x14ac:dyDescent="0.25">
      <c r="B26" s="6">
        <f t="shared" si="1"/>
        <v>19</v>
      </c>
      <c r="C26" s="6" t="s">
        <v>59</v>
      </c>
      <c r="D26" s="24" t="s">
        <v>207</v>
      </c>
      <c r="E26" s="25"/>
      <c r="F26" s="25"/>
      <c r="G26" s="25"/>
      <c r="H26" s="25"/>
      <c r="I26" s="26"/>
      <c r="J26" s="4">
        <v>70</v>
      </c>
      <c r="K26" s="4">
        <v>75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53.75</v>
      </c>
      <c r="U26" s="4"/>
      <c r="V26" s="4"/>
      <c r="W26" s="4"/>
      <c r="X26" s="4"/>
    </row>
    <row r="27" spans="2:24" x14ac:dyDescent="0.25">
      <c r="B27" s="6">
        <v>20</v>
      </c>
      <c r="C27" s="6" t="s">
        <v>60</v>
      </c>
      <c r="D27" s="24" t="s">
        <v>40</v>
      </c>
      <c r="E27" s="25"/>
      <c r="F27" s="25"/>
      <c r="G27" s="25"/>
      <c r="H27" s="25"/>
      <c r="I27" s="26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35</v>
      </c>
      <c r="U27" s="4"/>
      <c r="V27" s="4"/>
      <c r="W27" s="4"/>
      <c r="X27" s="4"/>
    </row>
    <row r="28" spans="2:24" x14ac:dyDescent="0.25">
      <c r="B28" s="6">
        <f t="shared" si="1"/>
        <v>21</v>
      </c>
      <c r="C28" s="6" t="s">
        <v>61</v>
      </c>
      <c r="D28" s="24" t="s">
        <v>41</v>
      </c>
      <c r="E28" s="25"/>
      <c r="F28" s="25"/>
      <c r="G28" s="25"/>
      <c r="H28" s="25"/>
      <c r="I28" s="26"/>
      <c r="J28" s="4">
        <v>70</v>
      </c>
      <c r="K28" s="4">
        <v>73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53.25</v>
      </c>
      <c r="U28" s="4"/>
      <c r="V28" s="4"/>
      <c r="W28" s="4"/>
      <c r="X28" s="4"/>
    </row>
    <row r="29" spans="2:24" x14ac:dyDescent="0.25">
      <c r="B29" s="6">
        <v>22</v>
      </c>
      <c r="C29" s="6" t="s">
        <v>276</v>
      </c>
      <c r="D29" s="24" t="s">
        <v>210</v>
      </c>
      <c r="E29" s="25"/>
      <c r="F29" s="25"/>
      <c r="G29" s="25"/>
      <c r="H29" s="25"/>
      <c r="I29" s="26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0</v>
      </c>
      <c r="U29" s="4"/>
      <c r="V29" s="4"/>
      <c r="W29" s="4"/>
      <c r="X29" s="4"/>
    </row>
    <row r="30" spans="2:24" x14ac:dyDescent="0.25">
      <c r="B30" s="6">
        <v>23</v>
      </c>
      <c r="C30" s="6" t="s">
        <v>62</v>
      </c>
      <c r="D30" s="24" t="s">
        <v>42</v>
      </c>
      <c r="E30" s="25"/>
      <c r="F30" s="25"/>
      <c r="G30" s="25"/>
      <c r="H30" s="25"/>
      <c r="I30" s="26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0</v>
      </c>
      <c r="U30" s="4"/>
      <c r="V30" s="4"/>
      <c r="W30" s="4"/>
      <c r="X30" s="4"/>
    </row>
    <row r="31" spans="2:24" x14ac:dyDescent="0.25">
      <c r="B31" s="6">
        <v>24</v>
      </c>
      <c r="C31" s="6" t="s">
        <v>63</v>
      </c>
      <c r="D31" s="24" t="s">
        <v>43</v>
      </c>
      <c r="E31" s="25"/>
      <c r="F31" s="25"/>
      <c r="G31" s="25"/>
      <c r="H31" s="25"/>
      <c r="I31" s="26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0</v>
      </c>
      <c r="U31" s="4"/>
      <c r="V31" s="4"/>
      <c r="W31" s="4"/>
      <c r="X31" s="4"/>
    </row>
    <row r="32" spans="2:24" x14ac:dyDescent="0.25">
      <c r="B32" s="6">
        <f t="shared" si="1"/>
        <v>25</v>
      </c>
      <c r="C32" s="6" t="s">
        <v>64</v>
      </c>
      <c r="D32" s="24" t="s">
        <v>44</v>
      </c>
      <c r="E32" s="25"/>
      <c r="F32" s="25"/>
      <c r="G32" s="25"/>
      <c r="H32" s="25"/>
      <c r="I32" s="26"/>
      <c r="J32" s="4">
        <v>70</v>
      </c>
      <c r="K32" s="4">
        <v>70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52.5</v>
      </c>
      <c r="U32" s="4"/>
      <c r="V32" s="4"/>
      <c r="W32" s="4"/>
      <c r="X32" s="4"/>
    </row>
    <row r="33" spans="2:24" x14ac:dyDescent="0.25">
      <c r="B33" s="6">
        <f t="shared" si="1"/>
        <v>26</v>
      </c>
      <c r="C33" s="6" t="s">
        <v>65</v>
      </c>
      <c r="D33" s="24" t="s">
        <v>45</v>
      </c>
      <c r="E33" s="25"/>
      <c r="F33" s="25"/>
      <c r="G33" s="25"/>
      <c r="H33" s="25"/>
      <c r="I33" s="26"/>
      <c r="J33" s="4">
        <v>70</v>
      </c>
      <c r="K33" s="4">
        <v>88</v>
      </c>
      <c r="L33" s="4">
        <v>93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62.75</v>
      </c>
      <c r="U33" s="4"/>
      <c r="V33" s="4"/>
      <c r="W33" s="4"/>
      <c r="X33" s="4"/>
    </row>
    <row r="34" spans="2:24" x14ac:dyDescent="0.25">
      <c r="B34" s="6"/>
      <c r="Q34" s="9"/>
    </row>
    <row r="35" spans="2:24" x14ac:dyDescent="0.25">
      <c r="C35" s="22"/>
      <c r="D35" s="22"/>
      <c r="E35" s="1"/>
      <c r="H35" s="23" t="s">
        <v>19</v>
      </c>
      <c r="I35" s="23"/>
      <c r="J35" s="10">
        <f>COUNTIF(J9:J33,"&gt;=70")</f>
        <v>14</v>
      </c>
      <c r="K35" s="10">
        <f t="shared" ref="K35:Q35" si="2">COUNTIF(K10:K34,"&gt;=70")</f>
        <v>9</v>
      </c>
      <c r="L35" s="10">
        <f t="shared" si="2"/>
        <v>14</v>
      </c>
      <c r="M35" s="10">
        <f t="shared" si="2"/>
        <v>0</v>
      </c>
      <c r="N35" s="10">
        <f t="shared" si="2"/>
        <v>0</v>
      </c>
      <c r="O35" s="10">
        <f t="shared" si="2"/>
        <v>0</v>
      </c>
      <c r="P35" s="10">
        <f t="shared" si="2"/>
        <v>0</v>
      </c>
      <c r="Q35" s="14">
        <f t="shared" si="2"/>
        <v>0</v>
      </c>
    </row>
    <row r="36" spans="2:24" x14ac:dyDescent="0.25">
      <c r="C36" s="22"/>
      <c r="D36" s="22"/>
      <c r="E36" s="7"/>
      <c r="H36" s="28" t="s">
        <v>20</v>
      </c>
      <c r="I36" s="28"/>
      <c r="J36" s="11">
        <f>COUNTIF(J9:J34,"&lt;70")</f>
        <v>11</v>
      </c>
      <c r="K36" s="11">
        <f t="shared" ref="K36:Q36" si="3">COUNTIF(K10:K34,"&lt;70")</f>
        <v>15</v>
      </c>
      <c r="L36" s="11">
        <f t="shared" si="3"/>
        <v>10</v>
      </c>
      <c r="M36" s="11">
        <f t="shared" si="3"/>
        <v>24</v>
      </c>
      <c r="N36" s="11">
        <f t="shared" si="3"/>
        <v>24</v>
      </c>
      <c r="O36" s="11">
        <f t="shared" si="3"/>
        <v>24</v>
      </c>
      <c r="P36" s="11">
        <f t="shared" si="3"/>
        <v>24</v>
      </c>
      <c r="Q36" s="11">
        <f t="shared" si="3"/>
        <v>24</v>
      </c>
    </row>
    <row r="37" spans="2:24" x14ac:dyDescent="0.25">
      <c r="C37" s="22"/>
      <c r="D37" s="22"/>
      <c r="E37" s="22"/>
      <c r="H37" s="28" t="s">
        <v>21</v>
      </c>
      <c r="I37" s="28"/>
      <c r="J37" s="11">
        <f t="shared" ref="J37:Q37" si="4">COUNT(J10:J34)</f>
        <v>24</v>
      </c>
      <c r="K37" s="11">
        <f t="shared" si="4"/>
        <v>24</v>
      </c>
      <c r="L37" s="11">
        <f t="shared" si="4"/>
        <v>24</v>
      </c>
      <c r="M37" s="11">
        <f t="shared" si="4"/>
        <v>24</v>
      </c>
      <c r="N37" s="11">
        <f t="shared" si="4"/>
        <v>24</v>
      </c>
      <c r="O37" s="11">
        <f t="shared" si="4"/>
        <v>24</v>
      </c>
      <c r="P37" s="11">
        <f t="shared" si="4"/>
        <v>24</v>
      </c>
      <c r="Q37" s="11">
        <f t="shared" si="4"/>
        <v>24</v>
      </c>
    </row>
    <row r="38" spans="2:24" x14ac:dyDescent="0.25">
      <c r="C38" s="22"/>
      <c r="D38" s="22"/>
      <c r="E38" s="1"/>
      <c r="H38" s="29" t="s">
        <v>16</v>
      </c>
      <c r="I38" s="29"/>
      <c r="J38" s="12">
        <f>J35/J37</f>
        <v>0.58333333333333337</v>
      </c>
      <c r="K38" s="13">
        <f t="shared" ref="K38:Q38" si="5">K35/K37</f>
        <v>0.375</v>
      </c>
      <c r="L38" s="13">
        <f t="shared" si="5"/>
        <v>0.58333333333333337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</row>
    <row r="39" spans="2:24" x14ac:dyDescent="0.25">
      <c r="C39" s="22"/>
      <c r="D39" s="22"/>
      <c r="E39" s="1"/>
      <c r="H39" s="29" t="s">
        <v>17</v>
      </c>
      <c r="I39" s="29"/>
      <c r="J39" s="12">
        <f>J36/J37</f>
        <v>0.45833333333333331</v>
      </c>
      <c r="K39" s="12">
        <f t="shared" ref="K39:Q39" si="6">K36/K37</f>
        <v>0.625</v>
      </c>
      <c r="L39" s="13">
        <f t="shared" si="6"/>
        <v>0.41666666666666669</v>
      </c>
      <c r="M39" s="13">
        <f t="shared" si="6"/>
        <v>1</v>
      </c>
      <c r="N39" s="13">
        <f t="shared" si="6"/>
        <v>1</v>
      </c>
      <c r="O39" s="13">
        <f t="shared" si="6"/>
        <v>1</v>
      </c>
      <c r="P39" s="13">
        <f t="shared" si="6"/>
        <v>1</v>
      </c>
      <c r="Q39" s="13">
        <f t="shared" si="6"/>
        <v>1</v>
      </c>
    </row>
    <row r="40" spans="2:24" x14ac:dyDescent="0.25">
      <c r="C40" s="22"/>
      <c r="D40" s="22"/>
      <c r="E40" s="7"/>
    </row>
    <row r="41" spans="2:24" x14ac:dyDescent="0.25">
      <c r="C41" s="1"/>
      <c r="D41" s="1"/>
      <c r="E41" s="7"/>
    </row>
    <row r="42" spans="2:24" x14ac:dyDescent="0.25">
      <c r="J42" s="30" t="s">
        <v>26</v>
      </c>
      <c r="K42" s="30"/>
      <c r="L42" s="30"/>
      <c r="M42" s="30"/>
      <c r="N42" s="30"/>
      <c r="O42" s="30"/>
      <c r="P42" s="30"/>
    </row>
    <row r="43" spans="2:24" x14ac:dyDescent="0.25">
      <c r="J43" s="27" t="s">
        <v>18</v>
      </c>
      <c r="K43" s="27"/>
      <c r="L43" s="27"/>
      <c r="M43" s="27"/>
      <c r="N43" s="27"/>
      <c r="O43" s="27"/>
      <c r="P43" s="27"/>
    </row>
  </sheetData>
  <mergeCells count="47">
    <mergeCell ref="C38:D38"/>
    <mergeCell ref="H39:I39"/>
    <mergeCell ref="C35:D35"/>
    <mergeCell ref="D32:I32"/>
    <mergeCell ref="D15:I15"/>
    <mergeCell ref="D19:I19"/>
    <mergeCell ref="C39:D39"/>
    <mergeCell ref="D29:I29"/>
    <mergeCell ref="C37:E37"/>
    <mergeCell ref="H35:I35"/>
    <mergeCell ref="H36:I36"/>
    <mergeCell ref="H37:I37"/>
    <mergeCell ref="H38:I38"/>
    <mergeCell ref="D18:I18"/>
    <mergeCell ref="D21:I21"/>
    <mergeCell ref="D9:I9"/>
    <mergeCell ref="D17:I17"/>
    <mergeCell ref="J43:P43"/>
    <mergeCell ref="C36:D36"/>
    <mergeCell ref="I6:J6"/>
    <mergeCell ref="K6:P6"/>
    <mergeCell ref="J42:P42"/>
    <mergeCell ref="D6:G6"/>
    <mergeCell ref="D8:I8"/>
    <mergeCell ref="D20:I20"/>
    <mergeCell ref="D10:I10"/>
    <mergeCell ref="D12:I12"/>
    <mergeCell ref="D11:I11"/>
    <mergeCell ref="D13:I13"/>
    <mergeCell ref="D14:I14"/>
    <mergeCell ref="C40:D40"/>
    <mergeCell ref="N4:O4"/>
    <mergeCell ref="D33:I33"/>
    <mergeCell ref="B2:P2"/>
    <mergeCell ref="D27:I27"/>
    <mergeCell ref="D28:I28"/>
    <mergeCell ref="D30:I30"/>
    <mergeCell ref="D31:I31"/>
    <mergeCell ref="D22:I22"/>
    <mergeCell ref="D23:I23"/>
    <mergeCell ref="D24:I24"/>
    <mergeCell ref="D25:I25"/>
    <mergeCell ref="D26:I26"/>
    <mergeCell ref="C3:P3"/>
    <mergeCell ref="D4:G4"/>
    <mergeCell ref="D16:I16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36"/>
  <sheetViews>
    <sheetView zoomScale="90" zoomScaleNormal="90" workbookViewId="0">
      <selection activeCell="L25" sqref="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  <col min="25" max="25" width="7.5703125" customWidth="1"/>
  </cols>
  <sheetData>
    <row r="2" spans="2:2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5" x14ac:dyDescent="0.25">
      <c r="C4" t="s">
        <v>0</v>
      </c>
      <c r="D4" s="33" t="s">
        <v>217</v>
      </c>
      <c r="E4" s="33"/>
      <c r="F4" s="33"/>
      <c r="G4" s="33"/>
      <c r="I4" t="s">
        <v>1</v>
      </c>
      <c r="J4" s="34" t="s">
        <v>218</v>
      </c>
      <c r="K4" s="34"/>
      <c r="M4" t="s">
        <v>2</v>
      </c>
      <c r="N4" s="35">
        <v>45451</v>
      </c>
      <c r="O4" s="35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4" t="s">
        <v>219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  <c r="U6" s="1"/>
      <c r="V6" s="1"/>
      <c r="W6" s="1"/>
      <c r="X6" s="1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80</v>
      </c>
      <c r="D9" s="38" t="s">
        <v>67</v>
      </c>
      <c r="E9" s="38"/>
      <c r="F9" s="38"/>
      <c r="G9" s="38"/>
      <c r="H9" s="38"/>
      <c r="I9" s="38"/>
      <c r="J9" s="4">
        <v>0</v>
      </c>
      <c r="K9" s="4">
        <v>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9">
        <f t="shared" ref="Q9:Q24" si="0">SUM(J9:P9)/4</f>
        <v>20</v>
      </c>
      <c r="U9" s="1"/>
      <c r="V9" s="4"/>
      <c r="W9" s="4"/>
      <c r="X9" s="4"/>
      <c r="Y9" s="4"/>
    </row>
    <row r="10" spans="2:25" x14ac:dyDescent="0.25">
      <c r="B10" s="6">
        <v>2</v>
      </c>
      <c r="C10" s="19" t="s">
        <v>249</v>
      </c>
      <c r="D10" s="38" t="s">
        <v>215</v>
      </c>
      <c r="E10" s="38"/>
      <c r="F10" s="38"/>
      <c r="G10" s="38"/>
      <c r="H10" s="38"/>
      <c r="I10" s="3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17.5</v>
      </c>
      <c r="U10" s="1"/>
      <c r="V10" s="4"/>
      <c r="W10" s="4"/>
      <c r="X10" s="4"/>
      <c r="Y10" s="4"/>
    </row>
    <row r="11" spans="2:25" x14ac:dyDescent="0.25">
      <c r="B11" s="6">
        <v>3</v>
      </c>
      <c r="C11" s="6" t="s">
        <v>81</v>
      </c>
      <c r="D11" s="38" t="s">
        <v>68</v>
      </c>
      <c r="E11" s="38"/>
      <c r="F11" s="38"/>
      <c r="G11" s="38"/>
      <c r="H11" s="38"/>
      <c r="I11" s="38"/>
      <c r="J11" s="4">
        <v>90</v>
      </c>
      <c r="K11" s="4">
        <v>70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65</v>
      </c>
      <c r="U11" s="1"/>
      <c r="V11" s="4"/>
      <c r="W11" s="4"/>
      <c r="X11" s="4"/>
      <c r="Y11" s="4"/>
    </row>
    <row r="12" spans="2:25" x14ac:dyDescent="0.25">
      <c r="B12" s="6">
        <f>B11+1</f>
        <v>4</v>
      </c>
      <c r="C12" s="6" t="s">
        <v>82</v>
      </c>
      <c r="D12" s="38" t="s">
        <v>69</v>
      </c>
      <c r="E12" s="38"/>
      <c r="F12" s="38"/>
      <c r="G12" s="38"/>
      <c r="H12" s="38"/>
      <c r="I12" s="3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1"/>
      <c r="V12" s="4"/>
      <c r="W12" s="4"/>
      <c r="X12" s="4"/>
      <c r="Y12" s="4"/>
    </row>
    <row r="13" spans="2:25" x14ac:dyDescent="0.25">
      <c r="B13" s="6">
        <v>5</v>
      </c>
      <c r="C13" s="20" t="s">
        <v>250</v>
      </c>
      <c r="D13" s="38" t="s">
        <v>251</v>
      </c>
      <c r="E13" s="38"/>
      <c r="F13" s="38"/>
      <c r="G13" s="38"/>
      <c r="H13" s="38"/>
      <c r="I13" s="3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" si="1">SUM(J13:P13)/4</f>
        <v>0</v>
      </c>
      <c r="U13" s="1"/>
      <c r="V13" s="4"/>
      <c r="W13" s="4"/>
      <c r="X13" s="4"/>
      <c r="Y13" s="4"/>
    </row>
    <row r="14" spans="2:25" x14ac:dyDescent="0.25">
      <c r="B14" s="6">
        <v>6</v>
      </c>
      <c r="C14" s="6" t="s">
        <v>83</v>
      </c>
      <c r="D14" s="38" t="s">
        <v>70</v>
      </c>
      <c r="E14" s="38"/>
      <c r="F14" s="38"/>
      <c r="G14" s="38"/>
      <c r="H14" s="38"/>
      <c r="I14" s="38"/>
      <c r="J14" s="4">
        <v>90</v>
      </c>
      <c r="K14" s="4">
        <v>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47.5</v>
      </c>
      <c r="V14" s="4"/>
      <c r="W14" s="4"/>
      <c r="X14" s="4"/>
      <c r="Y14" s="4"/>
    </row>
    <row r="15" spans="2:25" x14ac:dyDescent="0.25">
      <c r="B15" s="6">
        <v>7</v>
      </c>
      <c r="C15" s="20" t="s">
        <v>252</v>
      </c>
      <c r="D15" s="24" t="s">
        <v>216</v>
      </c>
      <c r="E15" s="40"/>
      <c r="F15" s="40"/>
      <c r="G15" s="40"/>
      <c r="H15" s="40"/>
      <c r="I15" s="41"/>
      <c r="J15" s="4">
        <v>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/>
      <c r="V15" s="4"/>
      <c r="W15" s="4"/>
      <c r="X15" s="4"/>
      <c r="Y15" s="4"/>
    </row>
    <row r="16" spans="2:25" x14ac:dyDescent="0.25">
      <c r="B16" s="6">
        <v>8</v>
      </c>
      <c r="C16" s="21" t="s">
        <v>253</v>
      </c>
      <c r="D16" s="38" t="s">
        <v>71</v>
      </c>
      <c r="E16" s="38"/>
      <c r="F16" s="38"/>
      <c r="G16" s="38"/>
      <c r="H16" s="38"/>
      <c r="I16" s="3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V16" s="4"/>
      <c r="W16" s="4"/>
      <c r="X16" s="4"/>
      <c r="Y16" s="4"/>
    </row>
    <row r="17" spans="2:25" x14ac:dyDescent="0.25">
      <c r="B17" s="6">
        <v>9</v>
      </c>
      <c r="C17" s="6" t="s">
        <v>84</v>
      </c>
      <c r="D17" s="38" t="s">
        <v>72</v>
      </c>
      <c r="E17" s="38"/>
      <c r="F17" s="38"/>
      <c r="G17" s="38"/>
      <c r="H17" s="38"/>
      <c r="I17" s="3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V17" s="4"/>
      <c r="W17" s="4"/>
      <c r="X17" s="4"/>
      <c r="Y17" s="4"/>
    </row>
    <row r="18" spans="2:25" x14ac:dyDescent="0.25">
      <c r="B18" s="6">
        <v>10</v>
      </c>
      <c r="C18" s="6" t="s">
        <v>85</v>
      </c>
      <c r="D18" s="38" t="s">
        <v>73</v>
      </c>
      <c r="E18" s="38"/>
      <c r="F18" s="38"/>
      <c r="G18" s="38"/>
      <c r="H18" s="38"/>
      <c r="I18" s="3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V18" s="4"/>
      <c r="W18" s="4"/>
      <c r="X18" s="4"/>
      <c r="Y18" s="4"/>
    </row>
    <row r="19" spans="2:25" x14ac:dyDescent="0.25">
      <c r="B19" s="6">
        <v>11</v>
      </c>
      <c r="C19" s="6" t="s">
        <v>86</v>
      </c>
      <c r="D19" s="38" t="s">
        <v>74</v>
      </c>
      <c r="E19" s="38"/>
      <c r="F19" s="38"/>
      <c r="G19" s="38"/>
      <c r="H19" s="38"/>
      <c r="I19" s="38"/>
      <c r="J19" s="4">
        <v>75</v>
      </c>
      <c r="K19" s="4">
        <v>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41.25</v>
      </c>
      <c r="V19" s="4"/>
      <c r="W19" s="4"/>
      <c r="X19" s="4"/>
      <c r="Y19" s="4"/>
    </row>
    <row r="20" spans="2:25" x14ac:dyDescent="0.25">
      <c r="B20" s="6">
        <v>12</v>
      </c>
      <c r="C20" s="6" t="s">
        <v>87</v>
      </c>
      <c r="D20" s="38" t="s">
        <v>75</v>
      </c>
      <c r="E20" s="38"/>
      <c r="F20" s="38"/>
      <c r="G20" s="38"/>
      <c r="H20" s="38"/>
      <c r="I20" s="38"/>
      <c r="J20" s="4">
        <v>90</v>
      </c>
      <c r="K20" s="4">
        <v>70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62.5</v>
      </c>
      <c r="V20" s="4"/>
      <c r="W20" s="4"/>
      <c r="X20" s="4"/>
      <c r="Y20" s="4"/>
    </row>
    <row r="21" spans="2:25" x14ac:dyDescent="0.25">
      <c r="B21" s="6">
        <v>13</v>
      </c>
      <c r="C21" s="6" t="s">
        <v>88</v>
      </c>
      <c r="D21" s="38" t="s">
        <v>76</v>
      </c>
      <c r="E21" s="38"/>
      <c r="F21" s="38"/>
      <c r="G21" s="38"/>
      <c r="H21" s="38"/>
      <c r="I21" s="38"/>
      <c r="J21" s="4">
        <v>100</v>
      </c>
      <c r="K21" s="4">
        <v>70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63.75</v>
      </c>
      <c r="V21" s="4"/>
      <c r="W21" s="4"/>
      <c r="X21" s="4"/>
      <c r="Y21" s="4"/>
    </row>
    <row r="22" spans="2:25" x14ac:dyDescent="0.25">
      <c r="B22" s="6">
        <v>14</v>
      </c>
      <c r="C22" s="6" t="s">
        <v>89</v>
      </c>
      <c r="D22" s="40" t="s">
        <v>214</v>
      </c>
      <c r="E22" s="40"/>
      <c r="F22" s="40"/>
      <c r="G22" s="40"/>
      <c r="H22" s="40"/>
      <c r="I22" s="42"/>
      <c r="J22" s="4">
        <v>70</v>
      </c>
      <c r="K22" s="4">
        <v>70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53.75</v>
      </c>
      <c r="V22" s="4"/>
      <c r="W22" s="4"/>
      <c r="X22" s="4"/>
      <c r="Y22" s="4"/>
    </row>
    <row r="23" spans="2:25" x14ac:dyDescent="0.25">
      <c r="B23" s="6">
        <f t="shared" ref="B23:B27" si="2">B22+1</f>
        <v>15</v>
      </c>
      <c r="C23" s="6" t="s">
        <v>91</v>
      </c>
      <c r="D23" s="38" t="s">
        <v>77</v>
      </c>
      <c r="E23" s="38"/>
      <c r="F23" s="38"/>
      <c r="G23" s="38"/>
      <c r="H23" s="38"/>
      <c r="I23" s="38"/>
      <c r="J23" s="4">
        <v>90</v>
      </c>
      <c r="K23" s="4">
        <v>70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65</v>
      </c>
      <c r="V23" s="4"/>
      <c r="W23" s="4"/>
      <c r="X23" s="4"/>
      <c r="Y23" s="4"/>
    </row>
    <row r="24" spans="2:25" x14ac:dyDescent="0.25">
      <c r="B24" s="6">
        <f t="shared" si="2"/>
        <v>16</v>
      </c>
      <c r="C24" s="6" t="s">
        <v>90</v>
      </c>
      <c r="D24" s="38" t="s">
        <v>78</v>
      </c>
      <c r="E24" s="38"/>
      <c r="F24" s="38"/>
      <c r="G24" s="38"/>
      <c r="H24" s="38"/>
      <c r="I24" s="38"/>
      <c r="J24" s="4">
        <v>90</v>
      </c>
      <c r="K24" s="4">
        <v>70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60</v>
      </c>
      <c r="V24" s="4"/>
      <c r="W24" s="4"/>
      <c r="X24" s="4"/>
      <c r="Y24" s="4"/>
    </row>
    <row r="25" spans="2:25" x14ac:dyDescent="0.25">
      <c r="B25" s="6" t="e">
        <f>#REF!+1</f>
        <v>#REF!</v>
      </c>
      <c r="C25" s="6"/>
      <c r="D25" s="38"/>
      <c r="E25" s="38"/>
      <c r="F25" s="38"/>
      <c r="G25" s="38"/>
      <c r="H25" s="38"/>
      <c r="I25" s="38"/>
      <c r="J25" s="4"/>
      <c r="K25" s="4"/>
      <c r="L25" s="4"/>
      <c r="M25" s="4"/>
      <c r="N25" s="4"/>
      <c r="O25" s="4"/>
      <c r="P25" s="4"/>
      <c r="Q25" s="9">
        <f t="shared" ref="Q25:Q27" si="3">SUM(J25:P25)/7</f>
        <v>0</v>
      </c>
    </row>
    <row r="26" spans="2:25" x14ac:dyDescent="0.25">
      <c r="B26" s="6" t="e">
        <f t="shared" si="2"/>
        <v>#REF!</v>
      </c>
      <c r="C26" s="6"/>
      <c r="D26" s="38"/>
      <c r="E26" s="38"/>
      <c r="F26" s="38"/>
      <c r="G26" s="38"/>
      <c r="H26" s="38"/>
      <c r="I26" s="38"/>
      <c r="J26" s="4"/>
      <c r="K26" s="4"/>
      <c r="L26" s="4"/>
      <c r="M26" s="4"/>
      <c r="N26" s="4"/>
      <c r="O26" s="4"/>
      <c r="P26" s="4"/>
      <c r="Q26" s="9">
        <f t="shared" si="3"/>
        <v>0</v>
      </c>
    </row>
    <row r="27" spans="2:25" x14ac:dyDescent="0.25">
      <c r="B27" s="6" t="e">
        <f t="shared" si="2"/>
        <v>#REF!</v>
      </c>
      <c r="C27" s="6"/>
      <c r="D27" s="38"/>
      <c r="E27" s="38"/>
      <c r="F27" s="38"/>
      <c r="G27" s="38"/>
      <c r="H27" s="38"/>
      <c r="I27" s="38"/>
      <c r="J27" s="4"/>
      <c r="K27" s="4"/>
      <c r="L27" s="4"/>
      <c r="M27" s="4"/>
      <c r="N27" s="4"/>
      <c r="O27" s="4"/>
      <c r="P27" s="4"/>
      <c r="Q27" s="9">
        <f t="shared" si="3"/>
        <v>0</v>
      </c>
    </row>
    <row r="28" spans="2:25" x14ac:dyDescent="0.25">
      <c r="C28" s="22"/>
      <c r="D28" s="22"/>
      <c r="E28" s="1"/>
      <c r="H28" s="23" t="s">
        <v>19</v>
      </c>
      <c r="I28" s="23"/>
      <c r="J28" s="10">
        <f t="shared" ref="J28:Q28" si="4">COUNTIF(J9:J27,"&gt;=70")</f>
        <v>9</v>
      </c>
      <c r="K28" s="10">
        <f t="shared" si="4"/>
        <v>7</v>
      </c>
      <c r="L28" s="10">
        <f t="shared" si="4"/>
        <v>9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4">
        <f t="shared" si="4"/>
        <v>0</v>
      </c>
    </row>
    <row r="29" spans="2:25" x14ac:dyDescent="0.25">
      <c r="C29" s="22"/>
      <c r="D29" s="22"/>
      <c r="E29" s="7"/>
      <c r="H29" s="28" t="s">
        <v>20</v>
      </c>
      <c r="I29" s="28"/>
      <c r="J29" s="11">
        <f t="shared" ref="J29:Q29" si="5">COUNTIF(J9:J27,"&lt;70")</f>
        <v>7</v>
      </c>
      <c r="K29" s="11">
        <f t="shared" si="5"/>
        <v>9</v>
      </c>
      <c r="L29" s="11">
        <f t="shared" si="5"/>
        <v>7</v>
      </c>
      <c r="M29" s="11">
        <f t="shared" si="5"/>
        <v>16</v>
      </c>
      <c r="N29" s="11">
        <f t="shared" si="5"/>
        <v>16</v>
      </c>
      <c r="O29" s="11">
        <f t="shared" si="5"/>
        <v>16</v>
      </c>
      <c r="P29" s="11">
        <f t="shared" si="5"/>
        <v>16</v>
      </c>
      <c r="Q29" s="11">
        <f t="shared" si="5"/>
        <v>18</v>
      </c>
    </row>
    <row r="30" spans="2:25" x14ac:dyDescent="0.25">
      <c r="C30" s="22"/>
      <c r="D30" s="22"/>
      <c r="E30" s="22"/>
      <c r="H30" s="28" t="s">
        <v>21</v>
      </c>
      <c r="I30" s="28"/>
      <c r="J30" s="11">
        <f t="shared" ref="J30:Q30" si="6">COUNT(J9:J27)</f>
        <v>16</v>
      </c>
      <c r="K30" s="11">
        <f t="shared" si="6"/>
        <v>16</v>
      </c>
      <c r="L30" s="11">
        <f t="shared" si="6"/>
        <v>16</v>
      </c>
      <c r="M30" s="11">
        <f t="shared" si="6"/>
        <v>16</v>
      </c>
      <c r="N30" s="11">
        <f t="shared" si="6"/>
        <v>16</v>
      </c>
      <c r="O30" s="11">
        <f t="shared" si="6"/>
        <v>16</v>
      </c>
      <c r="P30" s="11">
        <f t="shared" si="6"/>
        <v>16</v>
      </c>
      <c r="Q30" s="11">
        <f t="shared" si="6"/>
        <v>18</v>
      </c>
    </row>
    <row r="31" spans="2:25" x14ac:dyDescent="0.25">
      <c r="C31" s="22"/>
      <c r="D31" s="22"/>
      <c r="E31" s="1"/>
      <c r="H31" s="29" t="s">
        <v>16</v>
      </c>
      <c r="I31" s="29"/>
      <c r="J31" s="12">
        <f>J28/J30</f>
        <v>0.5625</v>
      </c>
      <c r="K31" s="13">
        <f t="shared" ref="K31:Q31" si="7">K28/K30</f>
        <v>0.4375</v>
      </c>
      <c r="L31" s="13">
        <f t="shared" si="7"/>
        <v>0.5625</v>
      </c>
      <c r="M31" s="13">
        <f t="shared" si="7"/>
        <v>0</v>
      </c>
      <c r="N31" s="13">
        <f t="shared" si="7"/>
        <v>0</v>
      </c>
      <c r="O31" s="13">
        <f t="shared" si="7"/>
        <v>0</v>
      </c>
      <c r="P31" s="13">
        <f t="shared" si="7"/>
        <v>0</v>
      </c>
      <c r="Q31" s="13">
        <f t="shared" si="7"/>
        <v>0</v>
      </c>
    </row>
    <row r="32" spans="2:25" x14ac:dyDescent="0.25">
      <c r="C32" s="22"/>
      <c r="D32" s="22"/>
      <c r="E32" s="1"/>
      <c r="H32" s="29" t="s">
        <v>17</v>
      </c>
      <c r="I32" s="29"/>
      <c r="J32" s="12">
        <f>J29/J30</f>
        <v>0.4375</v>
      </c>
      <c r="K32" s="12">
        <f t="shared" ref="K32:Q32" si="8">K29/K30</f>
        <v>0.5625</v>
      </c>
      <c r="L32" s="13">
        <f t="shared" si="8"/>
        <v>0.4375</v>
      </c>
      <c r="M32" s="13">
        <f t="shared" si="8"/>
        <v>1</v>
      </c>
      <c r="N32" s="13">
        <f t="shared" si="8"/>
        <v>1</v>
      </c>
      <c r="O32" s="13">
        <f t="shared" si="8"/>
        <v>1</v>
      </c>
      <c r="P32" s="13">
        <f t="shared" si="8"/>
        <v>1</v>
      </c>
      <c r="Q32" s="13">
        <f t="shared" si="8"/>
        <v>1</v>
      </c>
    </row>
    <row r="33" spans="3:16" x14ac:dyDescent="0.25">
      <c r="C33" s="22"/>
      <c r="D33" s="22"/>
      <c r="E33" s="7"/>
    </row>
    <row r="34" spans="3:16" x14ac:dyDescent="0.25">
      <c r="C34" s="1"/>
      <c r="D34" s="1"/>
      <c r="E34" s="7"/>
    </row>
    <row r="35" spans="3:16" x14ac:dyDescent="0.25">
      <c r="J35" s="30" t="s">
        <v>26</v>
      </c>
      <c r="K35" s="30"/>
      <c r="L35" s="30"/>
      <c r="M35" s="30"/>
      <c r="N35" s="30"/>
      <c r="O35" s="30"/>
      <c r="P35" s="30"/>
    </row>
    <row r="36" spans="3:16" x14ac:dyDescent="0.25">
      <c r="J36" s="27" t="s">
        <v>18</v>
      </c>
      <c r="K36" s="27"/>
      <c r="L36" s="27"/>
      <c r="M36" s="27"/>
      <c r="N36" s="27"/>
      <c r="O36" s="27"/>
      <c r="P36" s="27"/>
    </row>
  </sheetData>
  <mergeCells count="41">
    <mergeCell ref="C33:D33"/>
    <mergeCell ref="J35:P35"/>
    <mergeCell ref="J36:P36"/>
    <mergeCell ref="D22:I22"/>
    <mergeCell ref="C30:E30"/>
    <mergeCell ref="H30:I30"/>
    <mergeCell ref="C31:D31"/>
    <mergeCell ref="H31:I31"/>
    <mergeCell ref="C32:D32"/>
    <mergeCell ref="H32:I32"/>
    <mergeCell ref="C28:D28"/>
    <mergeCell ref="H28:I28"/>
    <mergeCell ref="C29:D29"/>
    <mergeCell ref="H29:I29"/>
    <mergeCell ref="D26:I26"/>
    <mergeCell ref="D27:I27"/>
    <mergeCell ref="D16:I16"/>
    <mergeCell ref="D13:I13"/>
    <mergeCell ref="D15:I15"/>
    <mergeCell ref="D25:I25"/>
    <mergeCell ref="D17:I17"/>
    <mergeCell ref="D18:I18"/>
    <mergeCell ref="D19:I19"/>
    <mergeCell ref="D20:I20"/>
    <mergeCell ref="D21:I21"/>
    <mergeCell ref="D23:I23"/>
    <mergeCell ref="D24:I24"/>
    <mergeCell ref="D8:I8"/>
    <mergeCell ref="D9:I9"/>
    <mergeCell ref="D11:I11"/>
    <mergeCell ref="D12:I12"/>
    <mergeCell ref="D14:I14"/>
    <mergeCell ref="D10:I10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49"/>
  <sheetViews>
    <sheetView zoomScale="90" zoomScaleNormal="90" workbookViewId="0">
      <selection activeCell="Q3" sqref="Q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5" x14ac:dyDescent="0.25">
      <c r="C4" t="s">
        <v>0</v>
      </c>
      <c r="D4" s="33" t="s">
        <v>222</v>
      </c>
      <c r="E4" s="33"/>
      <c r="F4" s="33"/>
      <c r="G4" s="33"/>
      <c r="I4" t="s">
        <v>1</v>
      </c>
      <c r="J4" s="34" t="s">
        <v>244</v>
      </c>
      <c r="K4" s="34"/>
      <c r="M4" t="s">
        <v>2</v>
      </c>
      <c r="N4" s="35">
        <v>45451</v>
      </c>
      <c r="O4" s="35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4" t="s">
        <v>66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</row>
    <row r="7" spans="2:25" ht="11.25" customHeight="1" x14ac:dyDescent="0.25">
      <c r="S7" s="1"/>
      <c r="T7" s="1"/>
      <c r="U7" s="1"/>
      <c r="V7" s="1"/>
      <c r="W7" s="1"/>
      <c r="X7" s="1"/>
      <c r="Y7" s="1"/>
    </row>
    <row r="8" spans="2:2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S8" s="1"/>
      <c r="T8" s="1"/>
      <c r="U8" s="1"/>
      <c r="V8" s="1"/>
      <c r="W8" s="1"/>
      <c r="X8" s="1"/>
      <c r="Y8" s="1"/>
    </row>
    <row r="9" spans="2:25" x14ac:dyDescent="0.25">
      <c r="B9" s="6">
        <v>1</v>
      </c>
      <c r="C9" s="6" t="s">
        <v>93</v>
      </c>
      <c r="D9" s="38" t="s">
        <v>92</v>
      </c>
      <c r="E9" s="38"/>
      <c r="F9" s="38"/>
      <c r="G9" s="38"/>
      <c r="H9" s="38"/>
      <c r="I9" s="38"/>
      <c r="J9" s="4">
        <v>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20</v>
      </c>
      <c r="S9" s="1"/>
      <c r="T9" s="1"/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95</v>
      </c>
      <c r="D10" s="38" t="s">
        <v>94</v>
      </c>
      <c r="E10" s="38"/>
      <c r="F10" s="38"/>
      <c r="G10" s="38"/>
      <c r="H10" s="38"/>
      <c r="I10" s="38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7" si="0">SUM(J10:P10)/5</f>
        <v>28</v>
      </c>
      <c r="S10" s="1"/>
      <c r="T10" s="1"/>
      <c r="U10" s="4"/>
      <c r="V10" s="4"/>
      <c r="W10" s="4"/>
      <c r="X10" s="4"/>
      <c r="Y10" s="4"/>
    </row>
    <row r="11" spans="2:25" x14ac:dyDescent="0.25">
      <c r="B11" s="6">
        <f t="shared" ref="B11:B39" si="1">B10+1</f>
        <v>3</v>
      </c>
      <c r="C11" s="6" t="s">
        <v>97</v>
      </c>
      <c r="D11" s="38" t="s">
        <v>96</v>
      </c>
      <c r="E11" s="38"/>
      <c r="F11" s="38"/>
      <c r="G11" s="38"/>
      <c r="H11" s="38"/>
      <c r="I11" s="3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S11" s="1"/>
      <c r="T11" s="1"/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99</v>
      </c>
      <c r="D12" s="38" t="s">
        <v>98</v>
      </c>
      <c r="E12" s="38"/>
      <c r="F12" s="38"/>
      <c r="G12" s="38"/>
      <c r="H12" s="38"/>
      <c r="I12" s="3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S12" s="1"/>
      <c r="T12" s="1"/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101</v>
      </c>
      <c r="D13" s="38" t="s">
        <v>100</v>
      </c>
      <c r="E13" s="38"/>
      <c r="F13" s="38"/>
      <c r="G13" s="38"/>
      <c r="H13" s="38"/>
      <c r="I13" s="38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28</v>
      </c>
      <c r="S13" s="1"/>
      <c r="T13" s="1"/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103</v>
      </c>
      <c r="D14" s="38" t="s">
        <v>102</v>
      </c>
      <c r="E14" s="38"/>
      <c r="F14" s="38"/>
      <c r="G14" s="38"/>
      <c r="H14" s="38"/>
      <c r="I14" s="38"/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14</v>
      </c>
      <c r="S14" s="1"/>
      <c r="T14" s="1"/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108</v>
      </c>
      <c r="D15" s="38" t="s">
        <v>104</v>
      </c>
      <c r="E15" s="38"/>
      <c r="F15" s="38"/>
      <c r="G15" s="38"/>
      <c r="H15" s="38"/>
      <c r="I15" s="38"/>
      <c r="J15" s="4">
        <v>77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31.4</v>
      </c>
      <c r="S15" s="1"/>
      <c r="T15" s="1"/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109</v>
      </c>
      <c r="D16" s="38" t="s">
        <v>105</v>
      </c>
      <c r="E16" s="38"/>
      <c r="F16" s="38"/>
      <c r="G16" s="38"/>
      <c r="H16" s="38"/>
      <c r="I16" s="38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14</v>
      </c>
      <c r="S16" s="1"/>
      <c r="T16" s="1"/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110</v>
      </c>
      <c r="D17" s="38" t="s">
        <v>106</v>
      </c>
      <c r="E17" s="38"/>
      <c r="F17" s="38"/>
      <c r="G17" s="38"/>
      <c r="H17" s="38"/>
      <c r="I17" s="38"/>
      <c r="J17" s="4">
        <v>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14</v>
      </c>
      <c r="S17" s="1"/>
      <c r="T17" s="1"/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111</v>
      </c>
      <c r="D18" s="38" t="s">
        <v>107</v>
      </c>
      <c r="E18" s="38"/>
      <c r="F18" s="38"/>
      <c r="G18" s="38"/>
      <c r="H18" s="38"/>
      <c r="I18" s="38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15</v>
      </c>
      <c r="S18" s="1"/>
      <c r="T18" s="1"/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117</v>
      </c>
      <c r="D19" s="38" t="s">
        <v>112</v>
      </c>
      <c r="E19" s="38"/>
      <c r="F19" s="38"/>
      <c r="G19" s="38"/>
      <c r="H19" s="38"/>
      <c r="I19" s="3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S19" s="1"/>
      <c r="T19" s="1"/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118</v>
      </c>
      <c r="D20" s="38" t="s">
        <v>113</v>
      </c>
      <c r="E20" s="38"/>
      <c r="F20" s="38"/>
      <c r="G20" s="38"/>
      <c r="H20" s="38"/>
      <c r="I20" s="38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40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119</v>
      </c>
      <c r="D21" s="38" t="s">
        <v>114</v>
      </c>
      <c r="E21" s="38"/>
      <c r="F21" s="38"/>
      <c r="G21" s="38"/>
      <c r="H21" s="38"/>
      <c r="I21" s="38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  <c r="Y21" s="4"/>
    </row>
    <row r="22" spans="2:25" x14ac:dyDescent="0.25">
      <c r="B22" s="6">
        <f t="shared" si="1"/>
        <v>14</v>
      </c>
      <c r="C22" s="6" t="s">
        <v>120</v>
      </c>
      <c r="D22" s="38" t="s">
        <v>115</v>
      </c>
      <c r="E22" s="38"/>
      <c r="F22" s="38"/>
      <c r="G22" s="38"/>
      <c r="H22" s="38"/>
      <c r="I22" s="3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121</v>
      </c>
      <c r="D23" s="38" t="s">
        <v>116</v>
      </c>
      <c r="E23" s="38"/>
      <c r="F23" s="38"/>
      <c r="G23" s="38"/>
      <c r="H23" s="38"/>
      <c r="I23" s="38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136</v>
      </c>
      <c r="D24" s="38" t="s">
        <v>122</v>
      </c>
      <c r="E24" s="38"/>
      <c r="F24" s="38"/>
      <c r="G24" s="38"/>
      <c r="H24" s="38"/>
      <c r="I24" s="38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28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137</v>
      </c>
      <c r="D25" s="38" t="s">
        <v>123</v>
      </c>
      <c r="E25" s="38"/>
      <c r="F25" s="38"/>
      <c r="G25" s="38"/>
      <c r="H25" s="38"/>
      <c r="I25" s="38"/>
      <c r="J25" s="4">
        <v>75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29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138</v>
      </c>
      <c r="D26" s="38" t="s">
        <v>124</v>
      </c>
      <c r="E26" s="38"/>
      <c r="F26" s="38"/>
      <c r="G26" s="38"/>
      <c r="H26" s="38"/>
      <c r="I26" s="38"/>
      <c r="J26" s="4">
        <v>75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31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139</v>
      </c>
      <c r="D27" s="38" t="s">
        <v>125</v>
      </c>
      <c r="E27" s="38"/>
      <c r="F27" s="38"/>
      <c r="G27" s="38"/>
      <c r="H27" s="38"/>
      <c r="I27" s="38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140</v>
      </c>
      <c r="D28" s="38" t="s">
        <v>126</v>
      </c>
      <c r="E28" s="38"/>
      <c r="F28" s="38"/>
      <c r="G28" s="38"/>
      <c r="H28" s="38"/>
      <c r="I28" s="38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0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141</v>
      </c>
      <c r="D29" s="38" t="s">
        <v>127</v>
      </c>
      <c r="E29" s="38"/>
      <c r="F29" s="38"/>
      <c r="G29" s="38"/>
      <c r="H29" s="38"/>
      <c r="I29" s="38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28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142</v>
      </c>
      <c r="D30" s="38" t="s">
        <v>128</v>
      </c>
      <c r="E30" s="38"/>
      <c r="F30" s="38"/>
      <c r="G30" s="38"/>
      <c r="H30" s="38"/>
      <c r="I30" s="38"/>
      <c r="J30" s="4">
        <v>0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143</v>
      </c>
      <c r="D31" s="38" t="s">
        <v>129</v>
      </c>
      <c r="E31" s="38"/>
      <c r="F31" s="38"/>
      <c r="G31" s="38"/>
      <c r="H31" s="38"/>
      <c r="I31" s="38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28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144</v>
      </c>
      <c r="D32" s="38" t="s">
        <v>130</v>
      </c>
      <c r="E32" s="38"/>
      <c r="F32" s="38"/>
      <c r="G32" s="38"/>
      <c r="H32" s="38"/>
      <c r="I32" s="38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145</v>
      </c>
      <c r="D33" s="38" t="s">
        <v>131</v>
      </c>
      <c r="E33" s="38"/>
      <c r="F33" s="38"/>
      <c r="G33" s="38"/>
      <c r="H33" s="38"/>
      <c r="I33" s="38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0</v>
      </c>
      <c r="U33" s="4"/>
      <c r="V33" s="4"/>
      <c r="W33" s="4"/>
      <c r="X33" s="4"/>
      <c r="Y33" s="4"/>
    </row>
    <row r="34" spans="2:25" x14ac:dyDescent="0.25">
      <c r="B34" s="6">
        <f t="shared" si="1"/>
        <v>26</v>
      </c>
      <c r="C34" s="6" t="s">
        <v>146</v>
      </c>
      <c r="D34" s="38" t="s">
        <v>132</v>
      </c>
      <c r="E34" s="38"/>
      <c r="F34" s="38"/>
      <c r="G34" s="38"/>
      <c r="H34" s="38"/>
      <c r="I34" s="3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27</v>
      </c>
      <c r="C35" s="6" t="s">
        <v>147</v>
      </c>
      <c r="D35" s="38" t="s">
        <v>133</v>
      </c>
      <c r="E35" s="38"/>
      <c r="F35" s="38"/>
      <c r="G35" s="38"/>
      <c r="H35" s="38"/>
      <c r="I35" s="38"/>
      <c r="J35" s="4">
        <v>75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29</v>
      </c>
      <c r="U35" s="4"/>
      <c r="V35" s="4"/>
      <c r="W35" s="4"/>
      <c r="X35" s="4"/>
      <c r="Y35" s="4"/>
    </row>
    <row r="36" spans="2:25" x14ac:dyDescent="0.25">
      <c r="B36" s="6">
        <f t="shared" si="1"/>
        <v>28</v>
      </c>
      <c r="C36" s="6" t="s">
        <v>148</v>
      </c>
      <c r="D36" s="38" t="s">
        <v>134</v>
      </c>
      <c r="E36" s="38"/>
      <c r="F36" s="38"/>
      <c r="G36" s="38"/>
      <c r="H36" s="38"/>
      <c r="I36" s="38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14</v>
      </c>
      <c r="U36" s="4"/>
      <c r="V36" s="4"/>
      <c r="W36" s="4"/>
      <c r="X36" s="4"/>
      <c r="Y36" s="4"/>
    </row>
    <row r="37" spans="2:25" x14ac:dyDescent="0.25">
      <c r="B37" s="6">
        <f t="shared" si="1"/>
        <v>29</v>
      </c>
      <c r="C37" s="6" t="s">
        <v>149</v>
      </c>
      <c r="D37" s="38" t="s">
        <v>135</v>
      </c>
      <c r="E37" s="38"/>
      <c r="F37" s="38"/>
      <c r="G37" s="38"/>
      <c r="H37" s="38"/>
      <c r="I37" s="38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si="0"/>
        <v>0</v>
      </c>
      <c r="U37" s="4"/>
      <c r="V37" s="4"/>
      <c r="W37" s="4"/>
      <c r="X37" s="4"/>
      <c r="Y37" s="4"/>
    </row>
    <row r="38" spans="2:25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9">
        <f t="shared" ref="Q38:Q39" si="2">SUM(J38:P38)/7</f>
        <v>0</v>
      </c>
    </row>
    <row r="39" spans="2:25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9">
        <f t="shared" si="2"/>
        <v>0</v>
      </c>
    </row>
    <row r="40" spans="2:25" x14ac:dyDescent="0.25">
      <c r="B40" s="6" t="e">
        <f>#REF!+1</f>
        <v>#REF!</v>
      </c>
      <c r="C40" s="3"/>
      <c r="D40" s="39"/>
      <c r="E40" s="40"/>
      <c r="F40" s="40"/>
      <c r="G40" s="40"/>
      <c r="H40" s="40"/>
      <c r="I40" s="41"/>
      <c r="J40" s="3"/>
      <c r="K40" s="3"/>
      <c r="L40" s="3"/>
      <c r="M40" s="3"/>
      <c r="N40" s="3"/>
      <c r="O40" s="3"/>
      <c r="P40" s="3"/>
      <c r="Q40" s="9">
        <f t="shared" ref="Q40" si="3">SUM(J40:P40)/7</f>
        <v>0</v>
      </c>
    </row>
    <row r="41" spans="2:25" x14ac:dyDescent="0.25">
      <c r="C41" s="22"/>
      <c r="D41" s="22"/>
      <c r="E41" s="1"/>
      <c r="H41" s="23" t="s">
        <v>19</v>
      </c>
      <c r="I41" s="23"/>
      <c r="J41" s="10">
        <f t="shared" ref="J41:P41" si="4">COUNTIF(J9:J40,"&gt;=70")</f>
        <v>13</v>
      </c>
      <c r="K41" s="10">
        <f t="shared" si="4"/>
        <v>15</v>
      </c>
      <c r="L41" s="10">
        <f t="shared" si="4"/>
        <v>0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4">
        <f>COUNTIF(Q9:Q39,"&gt;=70")</f>
        <v>0</v>
      </c>
    </row>
    <row r="42" spans="2:25" x14ac:dyDescent="0.25">
      <c r="C42" s="22"/>
      <c r="D42" s="22"/>
      <c r="E42" s="7"/>
      <c r="H42" s="28" t="s">
        <v>20</v>
      </c>
      <c r="I42" s="28"/>
      <c r="J42" s="11">
        <f t="shared" ref="J42:Q42" si="5">COUNTIF(J9:J40,"&lt;70")</f>
        <v>16</v>
      </c>
      <c r="K42" s="11">
        <f t="shared" si="5"/>
        <v>14</v>
      </c>
      <c r="L42" s="11">
        <f t="shared" si="5"/>
        <v>29</v>
      </c>
      <c r="M42" s="11">
        <f t="shared" si="5"/>
        <v>29</v>
      </c>
      <c r="N42" s="11">
        <f t="shared" si="5"/>
        <v>29</v>
      </c>
      <c r="O42" s="11">
        <f t="shared" si="5"/>
        <v>29</v>
      </c>
      <c r="P42" s="11">
        <f t="shared" si="5"/>
        <v>29</v>
      </c>
      <c r="Q42" s="11">
        <f t="shared" si="5"/>
        <v>32</v>
      </c>
    </row>
    <row r="43" spans="2:25" x14ac:dyDescent="0.25">
      <c r="C43" s="22"/>
      <c r="D43" s="22"/>
      <c r="E43" s="22"/>
      <c r="H43" s="28" t="s">
        <v>21</v>
      </c>
      <c r="I43" s="28"/>
      <c r="J43" s="11">
        <f t="shared" ref="J43:Q43" si="6">COUNT(J9:J40)</f>
        <v>29</v>
      </c>
      <c r="K43" s="11">
        <f t="shared" si="6"/>
        <v>29</v>
      </c>
      <c r="L43" s="11">
        <f t="shared" si="6"/>
        <v>29</v>
      </c>
      <c r="M43" s="11">
        <f t="shared" si="6"/>
        <v>29</v>
      </c>
      <c r="N43" s="11">
        <f t="shared" si="6"/>
        <v>29</v>
      </c>
      <c r="O43" s="11">
        <f t="shared" si="6"/>
        <v>29</v>
      </c>
      <c r="P43" s="11">
        <f t="shared" si="6"/>
        <v>29</v>
      </c>
      <c r="Q43" s="11">
        <f t="shared" si="6"/>
        <v>32</v>
      </c>
    </row>
    <row r="44" spans="2:25" x14ac:dyDescent="0.25">
      <c r="C44" s="22"/>
      <c r="D44" s="22"/>
      <c r="E44" s="1"/>
      <c r="H44" s="29" t="s">
        <v>16</v>
      </c>
      <c r="I44" s="29"/>
      <c r="J44" s="12">
        <f>J41/J43</f>
        <v>0.44827586206896552</v>
      </c>
      <c r="K44" s="13">
        <f t="shared" ref="K44:Q44" si="7">K41/K43</f>
        <v>0.51724137931034486</v>
      </c>
      <c r="L44" s="13">
        <f t="shared" si="7"/>
        <v>0</v>
      </c>
      <c r="M44" s="13">
        <f t="shared" si="7"/>
        <v>0</v>
      </c>
      <c r="N44" s="13">
        <f t="shared" si="7"/>
        <v>0</v>
      </c>
      <c r="O44" s="13">
        <f t="shared" si="7"/>
        <v>0</v>
      </c>
      <c r="P44" s="13">
        <f t="shared" si="7"/>
        <v>0</v>
      </c>
      <c r="Q44" s="13">
        <f t="shared" si="7"/>
        <v>0</v>
      </c>
    </row>
    <row r="45" spans="2:25" x14ac:dyDescent="0.25">
      <c r="C45" s="22"/>
      <c r="D45" s="22"/>
      <c r="E45" s="1"/>
      <c r="H45" s="29" t="s">
        <v>17</v>
      </c>
      <c r="I45" s="29"/>
      <c r="J45" s="12">
        <f>J42/J43</f>
        <v>0.55172413793103448</v>
      </c>
      <c r="K45" s="12">
        <f t="shared" ref="K45:Q45" si="8">K42/K43</f>
        <v>0.48275862068965519</v>
      </c>
      <c r="L45" s="13">
        <f t="shared" si="8"/>
        <v>1</v>
      </c>
      <c r="M45" s="13">
        <f t="shared" si="8"/>
        <v>1</v>
      </c>
      <c r="N45" s="13">
        <f t="shared" si="8"/>
        <v>1</v>
      </c>
      <c r="O45" s="13">
        <f t="shared" si="8"/>
        <v>1</v>
      </c>
      <c r="P45" s="13">
        <f t="shared" si="8"/>
        <v>1</v>
      </c>
      <c r="Q45" s="13">
        <f t="shared" si="8"/>
        <v>1</v>
      </c>
    </row>
    <row r="46" spans="2:25" x14ac:dyDescent="0.25">
      <c r="C46" s="22"/>
      <c r="D46" s="22"/>
      <c r="E46" s="7"/>
    </row>
    <row r="47" spans="2:25" x14ac:dyDescent="0.25">
      <c r="C47" s="1"/>
      <c r="D47" s="1"/>
      <c r="E47" s="7"/>
    </row>
    <row r="48" spans="2:25" x14ac:dyDescent="0.25">
      <c r="J48" s="30" t="s">
        <v>26</v>
      </c>
      <c r="K48" s="30"/>
      <c r="L48" s="30"/>
      <c r="M48" s="30"/>
      <c r="N48" s="30"/>
      <c r="O48" s="30"/>
      <c r="P48" s="30"/>
    </row>
    <row r="49" spans="10:16" x14ac:dyDescent="0.25">
      <c r="J49" s="27" t="s">
        <v>18</v>
      </c>
      <c r="K49" s="27"/>
      <c r="L49" s="27"/>
      <c r="M49" s="27"/>
      <c r="N49" s="27"/>
      <c r="O49" s="27"/>
      <c r="P49" s="27"/>
    </row>
  </sheetData>
  <mergeCells count="5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0:I40"/>
    <mergeCell ref="C41:D41"/>
    <mergeCell ref="H41:I41"/>
    <mergeCell ref="D38:I38"/>
    <mergeCell ref="D39:I39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47"/>
  <sheetViews>
    <sheetView tabSelected="1" zoomScale="90" zoomScaleNormal="90" workbookViewId="0">
      <selection activeCell="R4" sqref="R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5" x14ac:dyDescent="0.25">
      <c r="C4" t="s">
        <v>0</v>
      </c>
      <c r="D4" s="33" t="s">
        <v>222</v>
      </c>
      <c r="E4" s="33"/>
      <c r="F4" s="33"/>
      <c r="G4" s="33"/>
      <c r="I4" t="s">
        <v>1</v>
      </c>
      <c r="J4" s="34" t="s">
        <v>245</v>
      </c>
      <c r="K4" s="34"/>
      <c r="M4" t="s">
        <v>2</v>
      </c>
      <c r="N4" s="35">
        <v>45451</v>
      </c>
      <c r="O4" s="35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4" t="s">
        <v>219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</row>
    <row r="7" spans="2:25" ht="11.25" customHeight="1" x14ac:dyDescent="0.25">
      <c r="U7">
        <v>1</v>
      </c>
      <c r="V7">
        <v>2</v>
      </c>
      <c r="W7">
        <v>3</v>
      </c>
      <c r="X7">
        <v>4</v>
      </c>
      <c r="Y7">
        <v>5</v>
      </c>
    </row>
    <row r="8" spans="2:2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178</v>
      </c>
      <c r="D9" s="38" t="s">
        <v>150</v>
      </c>
      <c r="E9" s="38"/>
      <c r="F9" s="38"/>
      <c r="G9" s="38"/>
      <c r="H9" s="38"/>
      <c r="I9" s="3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0</v>
      </c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179</v>
      </c>
      <c r="D10" s="38" t="s">
        <v>151</v>
      </c>
      <c r="E10" s="38"/>
      <c r="F10" s="38"/>
      <c r="G10" s="38"/>
      <c r="H10" s="38"/>
      <c r="I10" s="38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6" si="0">SUM(J10:P10)/5</f>
        <v>28</v>
      </c>
      <c r="U10" s="4"/>
      <c r="V10" s="4"/>
      <c r="W10" s="4"/>
      <c r="X10" s="4"/>
      <c r="Y10" s="4"/>
    </row>
    <row r="11" spans="2:25" x14ac:dyDescent="0.25">
      <c r="B11" s="6">
        <f t="shared" ref="B11:B37" si="1">B10+1</f>
        <v>3</v>
      </c>
      <c r="C11" s="6" t="s">
        <v>180</v>
      </c>
      <c r="D11" s="38" t="s">
        <v>152</v>
      </c>
      <c r="E11" s="38"/>
      <c r="F11" s="38"/>
      <c r="G11" s="38"/>
      <c r="H11" s="38"/>
      <c r="I11" s="3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14</v>
      </c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181</v>
      </c>
      <c r="D12" s="38" t="s">
        <v>153</v>
      </c>
      <c r="E12" s="38"/>
      <c r="F12" s="38"/>
      <c r="G12" s="38"/>
      <c r="H12" s="38"/>
      <c r="I12" s="3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182</v>
      </c>
      <c r="D13" s="38" t="s">
        <v>154</v>
      </c>
      <c r="E13" s="38"/>
      <c r="F13" s="38"/>
      <c r="G13" s="38"/>
      <c r="H13" s="38"/>
      <c r="I13" s="3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183</v>
      </c>
      <c r="D14" s="38" t="s">
        <v>155</v>
      </c>
      <c r="E14" s="38"/>
      <c r="F14" s="38"/>
      <c r="G14" s="38"/>
      <c r="H14" s="38"/>
      <c r="I14" s="38"/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14</v>
      </c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184</v>
      </c>
      <c r="D15" s="38" t="s">
        <v>156</v>
      </c>
      <c r="E15" s="38"/>
      <c r="F15" s="38"/>
      <c r="G15" s="38"/>
      <c r="H15" s="38"/>
      <c r="I15" s="38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14</v>
      </c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185</v>
      </c>
      <c r="D16" s="38" t="s">
        <v>157</v>
      </c>
      <c r="E16" s="38"/>
      <c r="F16" s="38"/>
      <c r="G16" s="38"/>
      <c r="H16" s="38"/>
      <c r="I16" s="38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15</v>
      </c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186</v>
      </c>
      <c r="D17" s="38" t="s">
        <v>158</v>
      </c>
      <c r="E17" s="38"/>
      <c r="F17" s="38"/>
      <c r="G17" s="38"/>
      <c r="H17" s="38"/>
      <c r="I17" s="38"/>
      <c r="J17" s="4">
        <v>70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29</v>
      </c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187</v>
      </c>
      <c r="D18" s="38" t="s">
        <v>159</v>
      </c>
      <c r="E18" s="38"/>
      <c r="F18" s="38"/>
      <c r="G18" s="38"/>
      <c r="H18" s="38"/>
      <c r="I18" s="38"/>
      <c r="J18" s="4">
        <v>75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35</v>
      </c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188</v>
      </c>
      <c r="D19" s="38" t="s">
        <v>160</v>
      </c>
      <c r="E19" s="38"/>
      <c r="F19" s="38"/>
      <c r="G19" s="38"/>
      <c r="H19" s="38"/>
      <c r="I19" s="3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189</v>
      </c>
      <c r="D20" s="38" t="s">
        <v>161</v>
      </c>
      <c r="E20" s="38"/>
      <c r="F20" s="38"/>
      <c r="G20" s="38"/>
      <c r="H20" s="38"/>
      <c r="I20" s="38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14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190</v>
      </c>
      <c r="D21" s="38" t="s">
        <v>162</v>
      </c>
      <c r="E21" s="38"/>
      <c r="F21" s="38"/>
      <c r="G21" s="38"/>
      <c r="H21" s="38"/>
      <c r="I21" s="38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14</v>
      </c>
      <c r="U21" s="4"/>
      <c r="V21" s="4"/>
      <c r="W21" s="4"/>
      <c r="X21" s="4"/>
      <c r="Y21" s="4"/>
    </row>
    <row r="22" spans="2:25" x14ac:dyDescent="0.25">
      <c r="B22" s="6">
        <v>14</v>
      </c>
      <c r="C22" s="6" t="s">
        <v>191</v>
      </c>
      <c r="D22" s="38" t="s">
        <v>163</v>
      </c>
      <c r="E22" s="38"/>
      <c r="F22" s="38"/>
      <c r="G22" s="38"/>
      <c r="H22" s="38"/>
      <c r="I22" s="38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28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192</v>
      </c>
      <c r="D23" s="38" t="s">
        <v>164</v>
      </c>
      <c r="E23" s="38"/>
      <c r="F23" s="38"/>
      <c r="G23" s="38"/>
      <c r="H23" s="38"/>
      <c r="I23" s="38"/>
      <c r="J23" s="4">
        <v>79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15.8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193</v>
      </c>
      <c r="D24" s="38" t="s">
        <v>165</v>
      </c>
      <c r="E24" s="38"/>
      <c r="F24" s="38"/>
      <c r="G24" s="38"/>
      <c r="H24" s="38"/>
      <c r="I24" s="3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194</v>
      </c>
      <c r="D25" s="38" t="s">
        <v>166</v>
      </c>
      <c r="E25" s="38"/>
      <c r="F25" s="38"/>
      <c r="G25" s="38"/>
      <c r="H25" s="38"/>
      <c r="I25" s="38"/>
      <c r="J25" s="4">
        <v>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14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196</v>
      </c>
      <c r="D26" s="38" t="s">
        <v>167</v>
      </c>
      <c r="E26" s="38"/>
      <c r="F26" s="38"/>
      <c r="G26" s="38"/>
      <c r="H26" s="38"/>
      <c r="I26" s="38"/>
      <c r="J26" s="4">
        <v>79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30.8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195</v>
      </c>
      <c r="D27" s="38" t="s">
        <v>168</v>
      </c>
      <c r="E27" s="38"/>
      <c r="F27" s="38"/>
      <c r="G27" s="38"/>
      <c r="H27" s="38"/>
      <c r="I27" s="38"/>
      <c r="J27" s="4">
        <v>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197</v>
      </c>
      <c r="D28" s="38" t="s">
        <v>169</v>
      </c>
      <c r="E28" s="38"/>
      <c r="F28" s="38"/>
      <c r="G28" s="38"/>
      <c r="H28" s="38"/>
      <c r="I28" s="38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28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205</v>
      </c>
      <c r="D29" s="38" t="s">
        <v>170</v>
      </c>
      <c r="E29" s="38"/>
      <c r="F29" s="38"/>
      <c r="G29" s="38"/>
      <c r="H29" s="38"/>
      <c r="I29" s="38"/>
      <c r="J29" s="4">
        <v>75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29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198</v>
      </c>
      <c r="D30" s="38" t="s">
        <v>171</v>
      </c>
      <c r="E30" s="38"/>
      <c r="F30" s="38"/>
      <c r="G30" s="38"/>
      <c r="H30" s="38"/>
      <c r="I30" s="38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199</v>
      </c>
      <c r="D31" s="38" t="s">
        <v>172</v>
      </c>
      <c r="E31" s="38"/>
      <c r="F31" s="38"/>
      <c r="G31" s="38"/>
      <c r="H31" s="38"/>
      <c r="I31" s="38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14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200</v>
      </c>
      <c r="D32" s="38" t="s">
        <v>173</v>
      </c>
      <c r="E32" s="38"/>
      <c r="F32" s="38"/>
      <c r="G32" s="38"/>
      <c r="H32" s="38"/>
      <c r="I32" s="38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201</v>
      </c>
      <c r="D33" s="38" t="s">
        <v>174</v>
      </c>
      <c r="E33" s="38"/>
      <c r="F33" s="38"/>
      <c r="G33" s="38"/>
      <c r="H33" s="38"/>
      <c r="I33" s="38"/>
      <c r="J33" s="4">
        <v>75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29</v>
      </c>
      <c r="U33" s="4"/>
      <c r="V33" s="4"/>
      <c r="W33" s="4"/>
      <c r="X33" s="4"/>
      <c r="Y33" s="4"/>
    </row>
    <row r="34" spans="2:25" x14ac:dyDescent="0.25">
      <c r="B34" s="6">
        <v>28</v>
      </c>
      <c r="C34" s="6" t="s">
        <v>203</v>
      </c>
      <c r="D34" s="38" t="s">
        <v>175</v>
      </c>
      <c r="E34" s="38"/>
      <c r="F34" s="38"/>
      <c r="G34" s="38"/>
      <c r="H34" s="38"/>
      <c r="I34" s="3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29</v>
      </c>
      <c r="C35" s="6" t="s">
        <v>204</v>
      </c>
      <c r="D35" s="38" t="s">
        <v>176</v>
      </c>
      <c r="E35" s="38"/>
      <c r="F35" s="38"/>
      <c r="G35" s="38"/>
      <c r="H35" s="38"/>
      <c r="I35" s="38"/>
      <c r="J35" s="4">
        <v>92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18.399999999999999</v>
      </c>
      <c r="U35" s="4"/>
      <c r="V35" s="4"/>
      <c r="W35" s="4"/>
      <c r="X35" s="4"/>
      <c r="Y35" s="4"/>
    </row>
    <row r="36" spans="2:25" x14ac:dyDescent="0.25">
      <c r="B36" s="6">
        <v>30</v>
      </c>
      <c r="C36" s="6" t="s">
        <v>202</v>
      </c>
      <c r="D36" s="38" t="s">
        <v>177</v>
      </c>
      <c r="E36" s="38"/>
      <c r="F36" s="38"/>
      <c r="G36" s="38"/>
      <c r="H36" s="38"/>
      <c r="I36" s="38"/>
      <c r="J36" s="4">
        <v>92</v>
      </c>
      <c r="K36" s="4">
        <v>75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33.4</v>
      </c>
      <c r="U36" s="4"/>
      <c r="V36" s="4"/>
      <c r="W36" s="4"/>
      <c r="X36" s="4"/>
      <c r="Y36" s="4"/>
    </row>
    <row r="37" spans="2:25" x14ac:dyDescent="0.25">
      <c r="B37" s="6">
        <f t="shared" si="1"/>
        <v>31</v>
      </c>
      <c r="C37" s="6"/>
      <c r="D37" s="38" t="s">
        <v>243</v>
      </c>
      <c r="E37" s="38"/>
      <c r="F37" s="38"/>
      <c r="G37" s="38"/>
      <c r="H37" s="38"/>
      <c r="I37" s="38"/>
      <c r="J37" s="4">
        <v>79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ref="Q37" si="2">SUM(J37:P37)/7</f>
        <v>11.285714285714286</v>
      </c>
    </row>
    <row r="38" spans="2:25" x14ac:dyDescent="0.25">
      <c r="B38" s="6" t="e">
        <f>#REF!+1</f>
        <v>#REF!</v>
      </c>
      <c r="C38" s="3"/>
      <c r="D38" s="39"/>
      <c r="E38" s="40"/>
      <c r="F38" s="40"/>
      <c r="G38" s="40"/>
      <c r="H38" s="40"/>
      <c r="I38" s="41"/>
      <c r="J38" s="3"/>
      <c r="K38" s="3"/>
      <c r="L38" s="3"/>
      <c r="M38" s="3"/>
      <c r="N38" s="3"/>
      <c r="O38" s="3"/>
      <c r="P38" s="3"/>
      <c r="Q38" s="9">
        <f t="shared" ref="Q38" si="3">SUM(J38:P38)/7</f>
        <v>0</v>
      </c>
    </row>
    <row r="39" spans="2:25" x14ac:dyDescent="0.25">
      <c r="C39" s="22"/>
      <c r="D39" s="22"/>
      <c r="E39" s="1"/>
      <c r="H39" s="23" t="s">
        <v>19</v>
      </c>
      <c r="I39" s="23"/>
      <c r="J39" s="10">
        <f t="shared" ref="J39:P39" si="4">COUNTIF(J9:J38,"&gt;=70")</f>
        <v>19</v>
      </c>
      <c r="K39" s="10">
        <f t="shared" si="4"/>
        <v>12</v>
      </c>
      <c r="L39" s="10">
        <f t="shared" si="4"/>
        <v>0</v>
      </c>
      <c r="M39" s="10">
        <f t="shared" si="4"/>
        <v>0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4">
        <f>COUNTIF(Q9:Q37,"&gt;=70")</f>
        <v>0</v>
      </c>
    </row>
    <row r="40" spans="2:25" x14ac:dyDescent="0.25">
      <c r="C40" s="22"/>
      <c r="D40" s="22"/>
      <c r="E40" s="7"/>
      <c r="H40" s="28" t="s">
        <v>20</v>
      </c>
      <c r="I40" s="28"/>
      <c r="J40" s="11">
        <f t="shared" ref="J40:Q40" si="5">COUNTIF(J9:J38,"&lt;70")</f>
        <v>10</v>
      </c>
      <c r="K40" s="11">
        <f t="shared" si="5"/>
        <v>17</v>
      </c>
      <c r="L40" s="11">
        <f t="shared" si="5"/>
        <v>29</v>
      </c>
      <c r="M40" s="11">
        <f t="shared" si="5"/>
        <v>29</v>
      </c>
      <c r="N40" s="11">
        <f t="shared" si="5"/>
        <v>29</v>
      </c>
      <c r="O40" s="11">
        <f t="shared" si="5"/>
        <v>29</v>
      </c>
      <c r="P40" s="11">
        <f t="shared" si="5"/>
        <v>29</v>
      </c>
      <c r="Q40" s="11">
        <f t="shared" si="5"/>
        <v>30</v>
      </c>
    </row>
    <row r="41" spans="2:25" x14ac:dyDescent="0.25">
      <c r="C41" s="22"/>
      <c r="D41" s="22"/>
      <c r="E41" s="22"/>
      <c r="H41" s="28" t="s">
        <v>21</v>
      </c>
      <c r="I41" s="28"/>
      <c r="J41" s="11">
        <f t="shared" ref="J41:Q41" si="6">COUNT(J9:J38)</f>
        <v>29</v>
      </c>
      <c r="K41" s="11">
        <f t="shared" si="6"/>
        <v>29</v>
      </c>
      <c r="L41" s="11">
        <f t="shared" si="6"/>
        <v>29</v>
      </c>
      <c r="M41" s="11">
        <f t="shared" si="6"/>
        <v>29</v>
      </c>
      <c r="N41" s="11">
        <f t="shared" si="6"/>
        <v>29</v>
      </c>
      <c r="O41" s="11">
        <f t="shared" si="6"/>
        <v>29</v>
      </c>
      <c r="P41" s="11">
        <f t="shared" si="6"/>
        <v>29</v>
      </c>
      <c r="Q41" s="11">
        <f t="shared" si="6"/>
        <v>30</v>
      </c>
    </row>
    <row r="42" spans="2:25" x14ac:dyDescent="0.25">
      <c r="C42" s="22"/>
      <c r="D42" s="22"/>
      <c r="E42" s="1"/>
      <c r="H42" s="29" t="s">
        <v>16</v>
      </c>
      <c r="I42" s="29"/>
      <c r="J42" s="12">
        <f>J39/J41</f>
        <v>0.65517241379310343</v>
      </c>
      <c r="K42" s="13">
        <f t="shared" ref="K42:Q42" si="7">K39/K41</f>
        <v>0.41379310344827586</v>
      </c>
      <c r="L42" s="13">
        <f t="shared" si="7"/>
        <v>0</v>
      </c>
      <c r="M42" s="13">
        <f t="shared" si="7"/>
        <v>0</v>
      </c>
      <c r="N42" s="13">
        <f t="shared" si="7"/>
        <v>0</v>
      </c>
      <c r="O42" s="13">
        <f t="shared" si="7"/>
        <v>0</v>
      </c>
      <c r="P42" s="13">
        <f t="shared" si="7"/>
        <v>0</v>
      </c>
      <c r="Q42" s="13">
        <f t="shared" si="7"/>
        <v>0</v>
      </c>
    </row>
    <row r="43" spans="2:25" x14ac:dyDescent="0.25">
      <c r="C43" s="22"/>
      <c r="D43" s="22"/>
      <c r="E43" s="1"/>
      <c r="H43" s="29" t="s">
        <v>17</v>
      </c>
      <c r="I43" s="29"/>
      <c r="J43" s="12">
        <f>J40/J41</f>
        <v>0.34482758620689657</v>
      </c>
      <c r="K43" s="12">
        <f t="shared" ref="K43:Q43" si="8">K40/K41</f>
        <v>0.58620689655172409</v>
      </c>
      <c r="L43" s="13">
        <f t="shared" si="8"/>
        <v>1</v>
      </c>
      <c r="M43" s="13">
        <f t="shared" si="8"/>
        <v>1</v>
      </c>
      <c r="N43" s="13">
        <f t="shared" si="8"/>
        <v>1</v>
      </c>
      <c r="O43" s="13">
        <f t="shared" si="8"/>
        <v>1</v>
      </c>
      <c r="P43" s="13">
        <f t="shared" si="8"/>
        <v>1</v>
      </c>
      <c r="Q43" s="13">
        <f t="shared" si="8"/>
        <v>1</v>
      </c>
    </row>
    <row r="44" spans="2:25" x14ac:dyDescent="0.25">
      <c r="C44" s="22"/>
      <c r="D44" s="22"/>
      <c r="E44" s="7"/>
    </row>
    <row r="45" spans="2:25" x14ac:dyDescent="0.25">
      <c r="C45" s="1"/>
      <c r="D45" s="1"/>
      <c r="E45" s="7"/>
    </row>
    <row r="46" spans="2:25" x14ac:dyDescent="0.25">
      <c r="J46" s="30" t="s">
        <v>26</v>
      </c>
      <c r="K46" s="30"/>
      <c r="L46" s="30"/>
      <c r="M46" s="30"/>
      <c r="N46" s="30"/>
      <c r="O46" s="30"/>
      <c r="P46" s="30"/>
    </row>
    <row r="47" spans="2:25" x14ac:dyDescent="0.25">
      <c r="J47" s="27" t="s">
        <v>18</v>
      </c>
      <c r="K47" s="27"/>
      <c r="L47" s="27"/>
      <c r="M47" s="27"/>
      <c r="N47" s="27"/>
      <c r="O47" s="27"/>
      <c r="P47" s="27"/>
    </row>
  </sheetData>
  <mergeCells count="5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8:I38"/>
    <mergeCell ref="C39:D39"/>
    <mergeCell ref="H39:I39"/>
    <mergeCell ref="D36:I36"/>
    <mergeCell ref="D37:I37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  <mergeCell ref="J46:P46"/>
    <mergeCell ref="J47:P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ESBEL</vt:lpstr>
      <vt:lpstr>ING ECONOMICA</vt:lpstr>
      <vt:lpstr>ADO-II-B</vt:lpstr>
      <vt:lpstr>SIMULACION-A</vt:lpstr>
      <vt:lpstr>SIMULACION-B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Ixchel Ailyn Contreras Campos</cp:lastModifiedBy>
  <cp:lastPrinted>2023-03-21T15:13:53Z</cp:lastPrinted>
  <dcterms:created xsi:type="dcterms:W3CDTF">2023-03-14T19:16:59Z</dcterms:created>
  <dcterms:modified xsi:type="dcterms:W3CDTF">2024-06-10T02:50:27Z</dcterms:modified>
</cp:coreProperties>
</file>