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518517D3-5C7A-4A9D-A35A-69751F045B2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COLOGIA" sheetId="1" r:id="rId1"/>
    <sheet name="CONTAMINACION ATMOSFERICA" sheetId="4" r:id="rId2"/>
    <sheet name="COMPONENTES DE EQUIPO INDUSTRIA" sheetId="3" r:id="rId3"/>
  </sheets>
  <definedNames>
    <definedName name="_xlnm.Print_Area" localSheetId="1">'CONTAMINACION ATMOSFERICA'!$A$1:$O$40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M33" i="4"/>
  <c r="N33" i="4"/>
  <c r="K34" i="4"/>
  <c r="L34" i="4"/>
  <c r="M34" i="4"/>
  <c r="N34" i="4"/>
  <c r="J34" i="4"/>
  <c r="J32" i="4"/>
  <c r="B10" i="4"/>
  <c r="O9" i="4"/>
  <c r="J26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O27" i="1"/>
  <c r="O28" i="1"/>
  <c r="K35" i="3"/>
  <c r="L35" i="3"/>
  <c r="M35" i="3"/>
  <c r="N35" i="3"/>
  <c r="O35" i="3"/>
  <c r="P35" i="3"/>
  <c r="Q35" i="3"/>
  <c r="R35" i="3"/>
  <c r="S35" i="3"/>
  <c r="J35" i="3"/>
  <c r="O38" i="3" l="1"/>
  <c r="P38" i="3"/>
  <c r="Q38" i="3"/>
  <c r="R38" i="3"/>
  <c r="S38" i="3"/>
  <c r="O37" i="3"/>
  <c r="P37" i="3"/>
  <c r="Q37" i="3"/>
  <c r="R37" i="3"/>
  <c r="N36" i="3"/>
  <c r="N38" i="3" s="1"/>
  <c r="O36" i="3"/>
  <c r="P36" i="3"/>
  <c r="Q36" i="3"/>
  <c r="R36" i="3"/>
  <c r="N34" i="3"/>
  <c r="O34" i="3"/>
  <c r="P34" i="3"/>
  <c r="Q34" i="3"/>
  <c r="R34" i="3"/>
  <c r="S3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N37" i="3" l="1"/>
  <c r="K36" i="3"/>
  <c r="L36" i="3"/>
  <c r="M36" i="3"/>
  <c r="K34" i="3"/>
  <c r="L34" i="3"/>
  <c r="M34" i="3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9" i="1"/>
  <c r="O30" i="1"/>
  <c r="O31" i="1"/>
  <c r="O32" i="1"/>
  <c r="O33" i="1"/>
  <c r="O34" i="1"/>
  <c r="O35" i="1"/>
  <c r="O36" i="1"/>
  <c r="O37" i="1"/>
  <c r="O38" i="1"/>
  <c r="O9" i="1"/>
  <c r="T10" i="3"/>
  <c r="T11" i="3"/>
  <c r="T13" i="3"/>
  <c r="T14" i="3"/>
  <c r="T15" i="3"/>
  <c r="T16" i="3"/>
  <c r="T17" i="3"/>
  <c r="T18" i="3"/>
  <c r="T19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9" i="3"/>
  <c r="O11" i="4"/>
  <c r="O12" i="4"/>
  <c r="O13" i="4"/>
  <c r="O14" i="4"/>
  <c r="O15" i="4"/>
  <c r="O17" i="4"/>
  <c r="O18" i="4"/>
  <c r="O19" i="4"/>
  <c r="O20" i="4"/>
  <c r="O21" i="4"/>
  <c r="O22" i="4"/>
  <c r="O23" i="4"/>
  <c r="O25" i="4"/>
  <c r="O26" i="4"/>
  <c r="O27" i="4"/>
  <c r="O28" i="4"/>
  <c r="O29" i="4"/>
  <c r="O30" i="4"/>
  <c r="O10" i="4"/>
  <c r="J34" i="3"/>
  <c r="J36" i="3"/>
  <c r="J41" i="1"/>
  <c r="J39" i="1"/>
  <c r="B11" i="4"/>
  <c r="K33" i="4"/>
  <c r="J33" i="4"/>
  <c r="N32" i="4"/>
  <c r="M32" i="4"/>
  <c r="L32" i="4"/>
  <c r="K32" i="4"/>
  <c r="J35" i="4"/>
  <c r="O33" i="4" l="1"/>
  <c r="O34" i="4"/>
  <c r="T35" i="3"/>
  <c r="O26" i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L38" i="3"/>
  <c r="T36" i="3"/>
  <c r="S36" i="3"/>
  <c r="T34" i="3"/>
  <c r="O32" i="4"/>
  <c r="L37" i="3"/>
  <c r="K35" i="4"/>
  <c r="K37" i="3"/>
  <c r="K38" i="3"/>
  <c r="L36" i="4"/>
  <c r="L35" i="4"/>
  <c r="J37" i="3"/>
  <c r="M38" i="3"/>
  <c r="M35" i="4"/>
  <c r="N36" i="4"/>
  <c r="M37" i="3"/>
  <c r="J38" i="3"/>
  <c r="N35" i="4"/>
  <c r="K36" i="4"/>
  <c r="M36" i="4"/>
  <c r="J36" i="4"/>
  <c r="K41" i="1"/>
  <c r="L41" i="1"/>
  <c r="M41" i="1"/>
  <c r="N41" i="1"/>
  <c r="K40" i="1"/>
  <c r="L40" i="1"/>
  <c r="M40" i="1"/>
  <c r="N40" i="1"/>
  <c r="K39" i="1"/>
  <c r="L39" i="1"/>
  <c r="M39" i="1"/>
  <c r="N39" i="1"/>
  <c r="J40" i="1"/>
  <c r="O36" i="4" l="1"/>
  <c r="S37" i="3"/>
  <c r="O35" i="4"/>
  <c r="T37" i="3"/>
  <c r="T38" i="3"/>
  <c r="K43" i="1" l="1"/>
  <c r="L43" i="1"/>
  <c r="M43" i="1"/>
  <c r="N43" i="1"/>
  <c r="K42" i="1"/>
  <c r="L42" i="1"/>
  <c r="M42" i="1"/>
  <c r="N42" i="1"/>
  <c r="J43" i="1"/>
  <c r="J42" i="1"/>
  <c r="O41" i="1" l="1"/>
  <c r="O40" i="1"/>
  <c r="O43" i="1" s="1"/>
  <c r="O3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O42" i="1" l="1"/>
</calcChain>
</file>

<file path=xl/sharedStrings.xml><?xml version="1.0" encoding="utf-8"?>
<sst xmlns="http://schemas.openxmlformats.org/spreadsheetml/2006/main" count="239" uniqueCount="192">
  <si>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</si>
  <si>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</si>
  <si>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</si>
  <si>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</si>
  <si>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</si>
  <si>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</si>
  <si>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</si>
  <si>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</si>
  <si>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</si>
  <si>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</si>
  <si>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</si>
  <si>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</si>
  <si>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</si>
  <si>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</si>
  <si>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</si>
  <si>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</si>
  <si>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</si>
  <si>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</si>
  <si>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</si>
  <si>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</si>
  <si>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</si>
  <si>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</si>
  <si>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</si>
  <si>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</si>
  <si>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</si>
  <si>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221U0365</t>
  </si>
  <si>
    <t xml:space="preserve">VAZQUEZ CHACHA GUILLERMO OSIRIS </t>
  </si>
  <si>
    <t>221U0386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</si>
  <si>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</si>
  <si>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</si>
  <si>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</si>
  <si>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</si>
  <si>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</si>
  <si>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</si>
  <si>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</si>
  <si>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</si>
  <si>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</si>
  <si>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</si>
  <si>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LUNA CANELA DANIELA </t>
  </si>
  <si>
    <t xml:space="preserve">MARTINEZ NEPOMUCENO ESTRELLA MARINA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</si>
  <si>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</si>
  <si>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</si>
  <si>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</si>
  <si>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</si>
  <si>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</si>
  <si>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</si>
  <si>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</si>
  <si>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</si>
  <si>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</si>
  <si>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</si>
  <si>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</si>
  <si>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</si>
  <si>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</si>
  <si>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</si>
  <si>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</si>
  <si>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</si>
  <si>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</si>
  <si>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</si>
  <si>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</si>
  <si>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</si>
  <si>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</si>
  <si>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</si>
  <si>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</si>
  <si>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</si>
  <si>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</si>
  <si>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</si>
  <si>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</si>
  <si>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</si>
  <si>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</si>
  <si>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</si>
  <si>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</si>
  <si>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</si>
  <si>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</si>
  <si>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</si>
  <si>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>406-A</t>
  </si>
  <si>
    <t>JOSE DEL CARMEN LARA MARQUEZ</t>
  </si>
  <si>
    <t>U8</t>
  </si>
  <si>
    <t>U9</t>
  </si>
  <si>
    <t>U10</t>
  </si>
  <si>
    <t xml:space="preserve">COMPONENTES DE EQUIPO INDUSTRIAL  </t>
  </si>
  <si>
    <t>606-A</t>
  </si>
  <si>
    <t xml:space="preserve">AGUILAR SARIO YESSICA </t>
  </si>
  <si>
    <t>221U0849</t>
  </si>
  <si>
    <t>CANO LOPEZ ULISES</t>
  </si>
  <si>
    <t>191U0296</t>
  </si>
  <si>
    <t>LUCHO DOMINGUEZ INGRID ILIANA</t>
  </si>
  <si>
    <t>201U0488</t>
  </si>
  <si>
    <t xml:space="preserve">BELLI FISCAL MARITZA GUADALUPE </t>
  </si>
  <si>
    <t xml:space="preserve">BUMAS MORENO JUAN MANUEL </t>
  </si>
  <si>
    <t>BUSTAMANTE OLEA KEVIN</t>
  </si>
  <si>
    <t xml:space="preserve">CAIXBA SINACA JAEL </t>
  </si>
  <si>
    <t xml:space="preserve">CHAGALA TEPACH MARIXCHEL </t>
  </si>
  <si>
    <t xml:space="preserve">DOMINGUEZ MARCOS JUAN CARLOS </t>
  </si>
  <si>
    <t xml:space="preserve">FIGUEROA CRUZ MARITZA </t>
  </si>
  <si>
    <t xml:space="preserve">GONZALEZ LARA GAEL </t>
  </si>
  <si>
    <t xml:space="preserve">HERNANDEZ MARTINEZ JOSE EDUARDO </t>
  </si>
  <si>
    <t xml:space="preserve">MALAGA MARTINEZ KARINA DEL CARMEN </t>
  </si>
  <si>
    <t xml:space="preserve">MARTINEZ BERDON KARLA VEYDA </t>
  </si>
  <si>
    <t xml:space="preserve">MEXICANO GONZALEZ ISABELA MONSERRAT </t>
  </si>
  <si>
    <t>POISOT CATEMAXCA YERIC</t>
  </si>
  <si>
    <t xml:space="preserve">CHONTAL VENTURA EDWIN GEOVANNI </t>
  </si>
  <si>
    <t xml:space="preserve">CORTEZ ESTRADA OMAR </t>
  </si>
  <si>
    <t>MIXTEGA SIXTECO DAVED SADITH</t>
  </si>
  <si>
    <t xml:space="preserve">REYES HERNANDEZ YANELY GIZEH </t>
  </si>
  <si>
    <t>SANTIAGO CATEMAXCA HEIDI ANDREA</t>
  </si>
  <si>
    <t>TENORIO ARTIGAS LISSETH</t>
  </si>
  <si>
    <t xml:space="preserve">TOTO ANOTA ZAHIRA YAMARA </t>
  </si>
  <si>
    <t>VICTORIO MEDINA ANETH MICHELL</t>
  </si>
  <si>
    <t xml:space="preserve">ANDRADE AZAMAR PEDRO AARON </t>
  </si>
  <si>
    <t>BERCENAS HERRERA JESUS</t>
  </si>
  <si>
    <t xml:space="preserve">CAMPOS APARICIO JOSE ANGEL </t>
  </si>
  <si>
    <t xml:space="preserve">CHAGALA OBIL ANDRES </t>
  </si>
  <si>
    <t xml:space="preserve">COBAXIN ANTELE EMILY </t>
  </si>
  <si>
    <t xml:space="preserve">COMI VELASCO ANA DAYNET </t>
  </si>
  <si>
    <t xml:space="preserve">CRUZ CALIZ NICOLAS </t>
  </si>
  <si>
    <t xml:space="preserve">DE LA O VILLEGAS IRVING JAZRAEL </t>
  </si>
  <si>
    <t xml:space="preserve">DIEZ COMI YAIRA GUADALUPE </t>
  </si>
  <si>
    <t xml:space="preserve">FIGUEROA CLEMENTE JADE </t>
  </si>
  <si>
    <t xml:space="preserve">IXTEPAN CHIGUIL KAREN NAHOMI </t>
  </si>
  <si>
    <t xml:space="preserve">MANTILLA MINQUIS JACOB </t>
  </si>
  <si>
    <t xml:space="preserve">MARTINEZ SANTOS GREYS </t>
  </si>
  <si>
    <t xml:space="preserve">MAULEON GORDILLO JEZIEL </t>
  </si>
  <si>
    <t xml:space="preserve">RAMIREZ CAZARIN JOSE ANGEL </t>
  </si>
  <si>
    <t xml:space="preserve">ROMAN TADEO YARIBETH </t>
  </si>
  <si>
    <t xml:space="preserve">RUIZ LEO AXEL YAEL </t>
  </si>
  <si>
    <t>SEBA LOPEZ KARLA YULIANA</t>
  </si>
  <si>
    <t xml:space="preserve">SILVA BETAZA DANNA GISHELLE </t>
  </si>
  <si>
    <t xml:space="preserve">VALENCIA HERNANDEZ XIMENA </t>
  </si>
  <si>
    <t xml:space="preserve">VELASCO DOMINGUEZ ERICK DE JESUS </t>
  </si>
  <si>
    <t xml:space="preserve">VICHI MOZO MIGUEL ANGEL </t>
  </si>
  <si>
    <t xml:space="preserve">VIVEROS OREA ANGEL RAFAEL </t>
  </si>
  <si>
    <t>206-A</t>
  </si>
  <si>
    <t xml:space="preserve">CRUZ CHIMA YAMILET </t>
  </si>
  <si>
    <t xml:space="preserve">ROBLES COMI PATRICIO DE JESUS </t>
  </si>
  <si>
    <t>RODRIGUEZ ORTIZ ALICIA DEL ROSARIO</t>
  </si>
  <si>
    <t xml:space="preserve">231U0617 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</si>
  <si>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</si>
  <si>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</si>
  <si>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</si>
  <si>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</si>
  <si>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</si>
  <si>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</si>
  <si>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</si>
  <si>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</si>
  <si>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</si>
  <si>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</si>
  <si>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</si>
  <si>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</si>
  <si>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</si>
  <si>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</si>
  <si>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</si>
  <si>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231U0252</t>
  </si>
  <si>
    <t>231U0253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</si>
  <si>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</si>
  <si>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</si>
  <si>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</si>
  <si>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</si>
  <si>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</si>
  <si>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</si>
  <si>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</si>
  <si>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</si>
  <si>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</si>
  <si>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 xml:space="preserve">CONTAMINACION ATMOSFERICA  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</si>
  <si>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</si>
  <si>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</si>
  <si>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</si>
  <si>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</si>
  <si>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</si>
  <si>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</si>
  <si>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</si>
  <si>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</si>
  <si>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</si>
  <si>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</si>
  <si>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</si>
  <si>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</si>
  <si>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</si>
  <si>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</si>
  <si>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221U0393</t>
  </si>
  <si>
    <t>221U0397</t>
  </si>
  <si>
    <t>221U0398</t>
  </si>
  <si>
    <t>221U0402</t>
  </si>
  <si>
    <t>221U0405</t>
  </si>
  <si>
    <t>221U0406</t>
  </si>
  <si>
    <t>221U0409</t>
  </si>
  <si>
    <t xml:space="preserve">LOPEZ ORDINOLA CYNTHIA YAMILETH </t>
  </si>
  <si>
    <t>ROSARIO OLEA ALEXIS</t>
  </si>
  <si>
    <t xml:space="preserve">REYES CAIXBA ALESSANDRO </t>
  </si>
  <si>
    <t xml:space="preserve">QUINO VELASCO FATIMA DE LOURDES </t>
  </si>
  <si>
    <t xml:space="preserve">BARRERA FLORES MILAGROS DEL CARMEN </t>
  </si>
  <si>
    <t>221U0349</t>
  </si>
  <si>
    <t>231U0065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</si>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</sst>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  <xf numFmtId="1" fontId="7" fillId="0" borderId="2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7"/>
  <sheetViews>
    <sheetView zoomScale="130" zoomScaleNormal="130" workbookViewId="0">
      <selection activeCell="L38" sqref="L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31" t="s">
        <v>131</v>
      </c>
      <c r="K4" s="31"/>
      <c r="M4" t="s">
        <v>2</v>
      </c>
      <c r="N4" s="34">
        <v>45357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191</v>
      </c>
      <c r="E6" s="31"/>
      <c r="F6" s="31"/>
      <c r="G6" s="31"/>
      <c r="I6" s="20" t="s">
        <v>22</v>
      </c>
      <c r="J6" s="20"/>
      <c r="K6" s="18" t="s">
        <v>29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8" x14ac:dyDescent="0.25">
      <c r="B9" s="6">
        <v>1</v>
      </c>
      <c r="C9" s="6" t="s">
        <v>135</v>
      </c>
      <c r="D9" s="25" t="s">
        <v>108</v>
      </c>
      <c r="E9" s="25"/>
      <c r="F9" s="25"/>
      <c r="G9" s="25"/>
      <c r="H9" s="25"/>
      <c r="I9" s="25"/>
      <c r="J9" s="4">
        <v>75</v>
      </c>
      <c r="K9" s="4">
        <v>70</v>
      </c>
      <c r="L9" s="15">
        <v>0</v>
      </c>
      <c r="M9" s="4">
        <v>0</v>
      </c>
      <c r="N9" s="4">
        <v>0</v>
      </c>
      <c r="O9" s="9">
        <f>SUM(J9:N9)/5</f>
        <v>29</v>
      </c>
    </row>
    <row r="10" spans="2:18" x14ac:dyDescent="0.25">
      <c r="B10" s="6">
        <f>B9+1</f>
        <v>2</v>
      </c>
      <c r="C10" s="6" t="s">
        <v>136</v>
      </c>
      <c r="D10" s="25" t="s">
        <v>109</v>
      </c>
      <c r="E10" s="25"/>
      <c r="F10" s="25"/>
      <c r="G10" s="25"/>
      <c r="H10" s="25"/>
      <c r="I10" s="25"/>
      <c r="J10" s="4">
        <v>80</v>
      </c>
      <c r="K10" s="4">
        <v>70</v>
      </c>
      <c r="L10" s="4">
        <v>78</v>
      </c>
      <c r="M10" s="4">
        <v>0</v>
      </c>
      <c r="N10" s="4">
        <v>0</v>
      </c>
      <c r="O10" s="9">
        <f t="shared" ref="O10:O38" si="0">SUM(J10:N10)/5</f>
        <v>45.6</v>
      </c>
    </row>
    <row r="11" spans="2:18" x14ac:dyDescent="0.25">
      <c r="B11" s="6">
        <f t="shared" ref="B11:B38" si="1">B10+1</f>
        <v>3</v>
      </c>
      <c r="C11" s="6" t="s">
        <v>137</v>
      </c>
      <c r="D11" s="25" t="s">
        <v>110</v>
      </c>
      <c r="E11" s="25"/>
      <c r="F11" s="25"/>
      <c r="G11" s="25"/>
      <c r="H11" s="25"/>
      <c r="I11" s="25"/>
      <c r="J11" s="4">
        <v>80</v>
      </c>
      <c r="K11" s="4">
        <v>80</v>
      </c>
      <c r="L11" s="4">
        <v>70</v>
      </c>
      <c r="M11" s="4">
        <v>0</v>
      </c>
      <c r="N11" s="4">
        <v>0</v>
      </c>
      <c r="O11" s="9">
        <f t="shared" si="0"/>
        <v>46</v>
      </c>
    </row>
    <row r="12" spans="2:18" x14ac:dyDescent="0.25">
      <c r="B12" s="6">
        <f t="shared" si="1"/>
        <v>4</v>
      </c>
      <c r="C12" s="6" t="s">
        <v>138</v>
      </c>
      <c r="D12" s="25" t="s">
        <v>111</v>
      </c>
      <c r="E12" s="25"/>
      <c r="F12" s="25"/>
      <c r="G12" s="25"/>
      <c r="H12" s="25"/>
      <c r="I12" s="25"/>
      <c r="J12" s="4">
        <v>85</v>
      </c>
      <c r="K12" s="15">
        <v>0</v>
      </c>
      <c r="L12" s="4">
        <v>85</v>
      </c>
      <c r="M12" s="4">
        <v>0</v>
      </c>
      <c r="N12" s="4">
        <v>0</v>
      </c>
      <c r="O12" s="9">
        <f t="shared" si="0"/>
        <v>34</v>
      </c>
    </row>
    <row r="13" spans="2:18" x14ac:dyDescent="0.25">
      <c r="B13" s="6">
        <f t="shared" si="1"/>
        <v>5</v>
      </c>
      <c r="C13" s="6" t="s">
        <v>139</v>
      </c>
      <c r="D13" s="25" t="s">
        <v>112</v>
      </c>
      <c r="E13" s="25"/>
      <c r="F13" s="25"/>
      <c r="G13" s="25"/>
      <c r="H13" s="25"/>
      <c r="I13" s="25"/>
      <c r="J13" s="4">
        <v>86</v>
      </c>
      <c r="K13" s="4">
        <v>80</v>
      </c>
      <c r="L13" s="4">
        <v>75</v>
      </c>
      <c r="M13" s="4">
        <v>0</v>
      </c>
      <c r="N13" s="4">
        <v>0</v>
      </c>
      <c r="O13" s="9">
        <f t="shared" si="0"/>
        <v>48.2</v>
      </c>
    </row>
    <row r="14" spans="2:18" x14ac:dyDescent="0.25">
      <c r="B14" s="6">
        <f t="shared" si="1"/>
        <v>6</v>
      </c>
      <c r="C14" s="6" t="s">
        <v>25</v>
      </c>
      <c r="D14" s="25" t="s">
        <v>113</v>
      </c>
      <c r="E14" s="25"/>
      <c r="F14" s="25"/>
      <c r="G14" s="25"/>
      <c r="H14" s="25"/>
      <c r="I14" s="25"/>
      <c r="J14" s="15">
        <v>0</v>
      </c>
      <c r="K14" s="15">
        <v>0</v>
      </c>
      <c r="L14" s="15">
        <v>0</v>
      </c>
      <c r="M14" s="4">
        <v>0</v>
      </c>
      <c r="N14" s="4">
        <v>0</v>
      </c>
      <c r="O14" s="9">
        <f t="shared" si="0"/>
        <v>0</v>
      </c>
    </row>
    <row r="15" spans="2:18" x14ac:dyDescent="0.25">
      <c r="B15" s="6">
        <f t="shared" si="1"/>
        <v>7</v>
      </c>
      <c r="C15" s="6" t="s">
        <v>140</v>
      </c>
      <c r="D15" s="25" t="s">
        <v>114</v>
      </c>
      <c r="E15" s="25"/>
      <c r="F15" s="25"/>
      <c r="G15" s="25"/>
      <c r="H15" s="25"/>
      <c r="I15" s="25"/>
      <c r="J15" s="4">
        <v>86</v>
      </c>
      <c r="K15" s="4">
        <v>70</v>
      </c>
      <c r="L15" s="4">
        <v>85</v>
      </c>
      <c r="M15" s="4">
        <v>0</v>
      </c>
      <c r="N15" s="4">
        <v>0</v>
      </c>
      <c r="O15" s="9">
        <f t="shared" si="0"/>
        <v>48.2</v>
      </c>
    </row>
    <row r="16" spans="2:18" x14ac:dyDescent="0.25">
      <c r="B16" s="6">
        <f t="shared" si="1"/>
        <v>8</v>
      </c>
      <c r="C16" s="6" t="s">
        <v>141</v>
      </c>
      <c r="D16" s="25" t="s">
        <v>132</v>
      </c>
      <c r="E16" s="25"/>
      <c r="F16" s="25"/>
      <c r="G16" s="25"/>
      <c r="H16" s="25"/>
      <c r="I16" s="25"/>
      <c r="J16" s="4">
        <v>80</v>
      </c>
      <c r="K16" s="15">
        <v>0</v>
      </c>
      <c r="L16" s="4">
        <v>85</v>
      </c>
      <c r="M16" s="4">
        <v>0</v>
      </c>
      <c r="N16" s="4">
        <v>0</v>
      </c>
      <c r="O16" s="9">
        <f t="shared" si="0"/>
        <v>33</v>
      </c>
    </row>
    <row r="17" spans="2:15" x14ac:dyDescent="0.25">
      <c r="B17" s="6">
        <f t="shared" si="1"/>
        <v>9</v>
      </c>
      <c r="C17" s="6" t="s">
        <v>142</v>
      </c>
      <c r="D17" s="25" t="s">
        <v>115</v>
      </c>
      <c r="E17" s="25"/>
      <c r="F17" s="25"/>
      <c r="G17" s="25"/>
      <c r="H17" s="25"/>
      <c r="I17" s="25"/>
      <c r="J17" s="4">
        <v>86</v>
      </c>
      <c r="K17" s="4">
        <v>70</v>
      </c>
      <c r="L17" s="4">
        <v>80</v>
      </c>
      <c r="M17" s="4">
        <v>0</v>
      </c>
      <c r="N17" s="4">
        <v>0</v>
      </c>
      <c r="O17" s="9">
        <f t="shared" si="0"/>
        <v>47.2</v>
      </c>
    </row>
    <row r="18" spans="2:15" x14ac:dyDescent="0.25">
      <c r="B18" s="6">
        <f t="shared" si="1"/>
        <v>10</v>
      </c>
      <c r="C18" s="6" t="s">
        <v>143</v>
      </c>
      <c r="D18" s="25" t="s">
        <v>116</v>
      </c>
      <c r="E18" s="25"/>
      <c r="F18" s="25"/>
      <c r="G18" s="25"/>
      <c r="H18" s="25"/>
      <c r="I18" s="25"/>
      <c r="J18" s="4">
        <v>89</v>
      </c>
      <c r="K18" s="4">
        <v>85</v>
      </c>
      <c r="L18" s="4">
        <v>95</v>
      </c>
      <c r="M18" s="4">
        <v>0</v>
      </c>
      <c r="N18" s="4">
        <v>0</v>
      </c>
      <c r="O18" s="9">
        <f t="shared" si="0"/>
        <v>53.8</v>
      </c>
    </row>
    <row r="19" spans="2:15" x14ac:dyDescent="0.25">
      <c r="B19" s="6">
        <f t="shared" si="1"/>
        <v>11</v>
      </c>
      <c r="C19" s="6" t="s">
        <v>144</v>
      </c>
      <c r="D19" s="25" t="s">
        <v>117</v>
      </c>
      <c r="E19" s="25"/>
      <c r="F19" s="25"/>
      <c r="G19" s="25"/>
      <c r="H19" s="25"/>
      <c r="I19" s="25"/>
      <c r="J19" s="4">
        <v>75</v>
      </c>
      <c r="K19" s="15">
        <v>0</v>
      </c>
      <c r="L19" s="4">
        <v>85</v>
      </c>
      <c r="M19" s="4">
        <v>0</v>
      </c>
      <c r="N19" s="4">
        <v>0</v>
      </c>
      <c r="O19" s="9">
        <f t="shared" si="0"/>
        <v>32</v>
      </c>
    </row>
    <row r="20" spans="2:15" x14ac:dyDescent="0.25">
      <c r="B20" s="6">
        <f t="shared" si="1"/>
        <v>12</v>
      </c>
      <c r="C20" s="6" t="s">
        <v>145</v>
      </c>
      <c r="D20" s="25" t="s">
        <v>118</v>
      </c>
      <c r="E20" s="25"/>
      <c r="F20" s="25"/>
      <c r="G20" s="25"/>
      <c r="H20" s="25"/>
      <c r="I20" s="25"/>
      <c r="J20" s="4">
        <v>85</v>
      </c>
      <c r="K20" s="4">
        <v>72</v>
      </c>
      <c r="L20" s="4">
        <v>95</v>
      </c>
      <c r="M20" s="4">
        <v>0</v>
      </c>
      <c r="N20" s="4">
        <v>0</v>
      </c>
      <c r="O20" s="9">
        <f t="shared" si="0"/>
        <v>50.4</v>
      </c>
    </row>
    <row r="21" spans="2:15" x14ac:dyDescent="0.25">
      <c r="B21" s="6">
        <f t="shared" si="1"/>
        <v>13</v>
      </c>
      <c r="C21" s="6" t="s">
        <v>146</v>
      </c>
      <c r="D21" s="25" t="s">
        <v>184</v>
      </c>
      <c r="E21" s="25"/>
      <c r="F21" s="25"/>
      <c r="G21" s="25"/>
      <c r="H21" s="25"/>
      <c r="I21" s="25"/>
      <c r="J21" s="4">
        <v>88</v>
      </c>
      <c r="K21" s="4">
        <v>85</v>
      </c>
      <c r="L21" s="4">
        <v>95</v>
      </c>
      <c r="M21" s="4">
        <v>0</v>
      </c>
      <c r="N21" s="4">
        <v>0</v>
      </c>
      <c r="O21" s="9">
        <f t="shared" si="0"/>
        <v>53.6</v>
      </c>
    </row>
    <row r="22" spans="2:15" x14ac:dyDescent="0.25">
      <c r="B22" s="6">
        <f t="shared" si="1"/>
        <v>14</v>
      </c>
      <c r="C22" s="6" t="s">
        <v>147</v>
      </c>
      <c r="D22" s="25" t="s">
        <v>119</v>
      </c>
      <c r="E22" s="25"/>
      <c r="F22" s="25"/>
      <c r="G22" s="25"/>
      <c r="H22" s="25"/>
      <c r="I22" s="25"/>
      <c r="J22" s="4">
        <v>72</v>
      </c>
      <c r="K22" s="4">
        <v>78</v>
      </c>
      <c r="L22" s="4">
        <v>82</v>
      </c>
      <c r="M22" s="4">
        <v>0</v>
      </c>
      <c r="N22" s="4">
        <v>0</v>
      </c>
      <c r="O22" s="9">
        <f t="shared" si="0"/>
        <v>46.4</v>
      </c>
    </row>
    <row r="23" spans="2:15" x14ac:dyDescent="0.25">
      <c r="B23" s="6">
        <f t="shared" si="1"/>
        <v>15</v>
      </c>
      <c r="C23" s="6" t="s">
        <v>148</v>
      </c>
      <c r="D23" s="25" t="s">
        <v>120</v>
      </c>
      <c r="E23" s="25"/>
      <c r="F23" s="25"/>
      <c r="G23" s="25"/>
      <c r="H23" s="25"/>
      <c r="I23" s="25"/>
      <c r="J23" s="4">
        <v>89</v>
      </c>
      <c r="K23" s="4">
        <v>80</v>
      </c>
      <c r="L23" s="4">
        <v>85</v>
      </c>
      <c r="M23" s="4">
        <v>0</v>
      </c>
      <c r="N23" s="4">
        <v>0</v>
      </c>
      <c r="O23" s="9">
        <f t="shared" si="0"/>
        <v>50.8</v>
      </c>
    </row>
    <row r="24" spans="2:15" x14ac:dyDescent="0.25">
      <c r="B24" s="6">
        <f t="shared" si="1"/>
        <v>16</v>
      </c>
      <c r="C24" s="6" t="s">
        <v>149</v>
      </c>
      <c r="D24" s="25" t="s">
        <v>121</v>
      </c>
      <c r="E24" s="25"/>
      <c r="F24" s="25"/>
      <c r="G24" s="25"/>
      <c r="H24" s="25"/>
      <c r="I24" s="25"/>
      <c r="J24" s="4">
        <v>80</v>
      </c>
      <c r="K24" s="4">
        <v>75</v>
      </c>
      <c r="L24" s="4">
        <v>95</v>
      </c>
      <c r="M24" s="4">
        <v>0</v>
      </c>
      <c r="N24" s="4">
        <v>0</v>
      </c>
      <c r="O24" s="9">
        <f t="shared" si="0"/>
        <v>50</v>
      </c>
    </row>
    <row r="25" spans="2:15" x14ac:dyDescent="0.25">
      <c r="B25" s="6">
        <f t="shared" si="1"/>
        <v>17</v>
      </c>
      <c r="C25" s="6" t="s">
        <v>150</v>
      </c>
      <c r="D25" s="25" t="s">
        <v>122</v>
      </c>
      <c r="E25" s="25"/>
      <c r="F25" s="25"/>
      <c r="G25" s="25"/>
      <c r="H25" s="25"/>
      <c r="I25" s="25"/>
      <c r="J25" s="4">
        <v>80</v>
      </c>
      <c r="K25" s="4">
        <v>78</v>
      </c>
      <c r="L25" s="4">
        <v>79</v>
      </c>
      <c r="M25" s="4">
        <v>0</v>
      </c>
      <c r="N25" s="4">
        <v>0</v>
      </c>
      <c r="O25" s="9">
        <f t="shared" si="0"/>
        <v>47.4</v>
      </c>
    </row>
    <row r="26" spans="2:15" x14ac:dyDescent="0.25">
      <c r="B26" s="6">
        <f t="shared" si="1"/>
        <v>18</v>
      </c>
      <c r="C26" s="6" t="s">
        <v>190</v>
      </c>
      <c r="D26" s="28" t="s">
        <v>186</v>
      </c>
      <c r="E26" s="29"/>
      <c r="F26" s="29"/>
      <c r="G26" s="29"/>
      <c r="H26" s="29"/>
      <c r="I26" s="30"/>
      <c r="J26" s="40">
        <f t="shared" ref="J26" si="2">SUM(E26:I26)/5</f>
        <v>0</v>
      </c>
      <c r="K26" s="17">
        <v>70</v>
      </c>
      <c r="L26" s="17">
        <v>80</v>
      </c>
      <c r="M26" s="17">
        <v>0</v>
      </c>
      <c r="N26" s="17">
        <v>0</v>
      </c>
      <c r="O26" s="9">
        <f t="shared" si="0"/>
        <v>30</v>
      </c>
    </row>
    <row r="27" spans="2:15" x14ac:dyDescent="0.25">
      <c r="B27" s="6">
        <f t="shared" si="1"/>
        <v>19</v>
      </c>
      <c r="C27" s="6" t="s">
        <v>151</v>
      </c>
      <c r="D27" s="28" t="s">
        <v>133</v>
      </c>
      <c r="E27" s="29"/>
      <c r="F27" s="29"/>
      <c r="G27" s="29"/>
      <c r="H27" s="29"/>
      <c r="I27" s="30"/>
      <c r="J27" s="15">
        <v>0</v>
      </c>
      <c r="K27" s="15">
        <v>0</v>
      </c>
      <c r="L27" s="15">
        <v>0</v>
      </c>
      <c r="M27" s="4">
        <v>0</v>
      </c>
      <c r="N27" s="4">
        <v>0</v>
      </c>
      <c r="O27" s="9">
        <f t="shared" si="0"/>
        <v>0</v>
      </c>
    </row>
    <row r="28" spans="2:15" x14ac:dyDescent="0.25">
      <c r="B28" s="6">
        <f t="shared" si="1"/>
        <v>20</v>
      </c>
      <c r="C28" s="6" t="s">
        <v>152</v>
      </c>
      <c r="D28" s="28" t="s">
        <v>134</v>
      </c>
      <c r="E28" s="29"/>
      <c r="F28" s="29"/>
      <c r="G28" s="29"/>
      <c r="H28" s="29"/>
      <c r="I28" s="30"/>
      <c r="J28" s="4">
        <v>70</v>
      </c>
      <c r="K28" s="15">
        <v>0</v>
      </c>
      <c r="L28" s="15">
        <v>0</v>
      </c>
      <c r="M28" s="4">
        <v>0</v>
      </c>
      <c r="N28" s="4">
        <v>0</v>
      </c>
      <c r="O28" s="9">
        <f t="shared" si="0"/>
        <v>14</v>
      </c>
    </row>
    <row r="29" spans="2:15" x14ac:dyDescent="0.25">
      <c r="B29" s="6">
        <f t="shared" si="1"/>
        <v>21</v>
      </c>
      <c r="C29" s="6" t="s">
        <v>153</v>
      </c>
      <c r="D29" s="25" t="s">
        <v>123</v>
      </c>
      <c r="E29" s="25"/>
      <c r="F29" s="25"/>
      <c r="G29" s="25"/>
      <c r="H29" s="25"/>
      <c r="I29" s="25"/>
      <c r="J29" s="4">
        <v>79</v>
      </c>
      <c r="K29" s="4">
        <v>80</v>
      </c>
      <c r="L29" s="4">
        <v>90</v>
      </c>
      <c r="M29" s="4">
        <v>0</v>
      </c>
      <c r="N29" s="4">
        <v>0</v>
      </c>
      <c r="O29" s="9">
        <f t="shared" si="0"/>
        <v>49.8</v>
      </c>
    </row>
    <row r="30" spans="2:15" x14ac:dyDescent="0.25">
      <c r="B30" s="6">
        <f t="shared" si="1"/>
        <v>22</v>
      </c>
      <c r="C30" s="6" t="s">
        <v>154</v>
      </c>
      <c r="D30" s="25" t="s">
        <v>185</v>
      </c>
      <c r="E30" s="25"/>
      <c r="F30" s="25"/>
      <c r="G30" s="25"/>
      <c r="H30" s="25"/>
      <c r="I30" s="25"/>
      <c r="J30" s="4">
        <v>90</v>
      </c>
      <c r="K30" s="4">
        <v>88</v>
      </c>
      <c r="L30" s="4">
        <v>96</v>
      </c>
      <c r="M30" s="4">
        <v>0</v>
      </c>
      <c r="N30" s="4">
        <v>0</v>
      </c>
      <c r="O30" s="9">
        <f t="shared" si="0"/>
        <v>54.8</v>
      </c>
    </row>
    <row r="31" spans="2:15" x14ac:dyDescent="0.25">
      <c r="B31" s="6">
        <f t="shared" si="1"/>
        <v>23</v>
      </c>
      <c r="C31" s="6" t="s">
        <v>155</v>
      </c>
      <c r="D31" s="25" t="s">
        <v>124</v>
      </c>
      <c r="E31" s="25"/>
      <c r="F31" s="25"/>
      <c r="G31" s="25"/>
      <c r="H31" s="25"/>
      <c r="I31" s="25"/>
      <c r="J31" s="4">
        <v>70</v>
      </c>
      <c r="K31" s="4">
        <v>72</v>
      </c>
      <c r="L31" s="4">
        <v>85</v>
      </c>
      <c r="M31" s="4">
        <v>0</v>
      </c>
      <c r="N31" s="4">
        <v>0</v>
      </c>
      <c r="O31" s="9">
        <f t="shared" si="0"/>
        <v>45.4</v>
      </c>
    </row>
    <row r="32" spans="2:15" x14ac:dyDescent="0.25">
      <c r="B32" s="6">
        <f t="shared" si="1"/>
        <v>24</v>
      </c>
      <c r="C32" s="6" t="s">
        <v>156</v>
      </c>
      <c r="D32" s="25" t="s">
        <v>125</v>
      </c>
      <c r="E32" s="25"/>
      <c r="F32" s="25"/>
      <c r="G32" s="25"/>
      <c r="H32" s="25"/>
      <c r="I32" s="25"/>
      <c r="J32" s="4">
        <v>78</v>
      </c>
      <c r="K32" s="4">
        <v>75</v>
      </c>
      <c r="L32" s="4">
        <v>94</v>
      </c>
      <c r="M32" s="4">
        <v>0</v>
      </c>
      <c r="N32" s="4">
        <v>0</v>
      </c>
      <c r="O32" s="9">
        <f t="shared" si="0"/>
        <v>49.4</v>
      </c>
    </row>
    <row r="33" spans="2:16" x14ac:dyDescent="0.25">
      <c r="B33" s="6">
        <f t="shared" si="1"/>
        <v>25</v>
      </c>
      <c r="C33" s="6" t="s">
        <v>157</v>
      </c>
      <c r="D33" s="25" t="s">
        <v>126</v>
      </c>
      <c r="E33" s="25"/>
      <c r="F33" s="25"/>
      <c r="G33" s="25"/>
      <c r="H33" s="25"/>
      <c r="I33" s="25"/>
      <c r="J33" s="4">
        <v>80</v>
      </c>
      <c r="K33" s="4">
        <v>75</v>
      </c>
      <c r="L33" s="4">
        <v>70</v>
      </c>
      <c r="M33" s="4">
        <v>0</v>
      </c>
      <c r="N33" s="4">
        <v>0</v>
      </c>
      <c r="O33" s="9">
        <f t="shared" si="0"/>
        <v>45</v>
      </c>
    </row>
    <row r="34" spans="2:16" x14ac:dyDescent="0.25">
      <c r="B34" s="6">
        <f t="shared" si="1"/>
        <v>26</v>
      </c>
      <c r="C34" s="6" t="s">
        <v>158</v>
      </c>
      <c r="D34" s="25" t="s">
        <v>127</v>
      </c>
      <c r="E34" s="25"/>
      <c r="F34" s="25"/>
      <c r="G34" s="25"/>
      <c r="H34" s="25"/>
      <c r="I34" s="25"/>
      <c r="J34" s="4">
        <v>82</v>
      </c>
      <c r="K34" s="4">
        <v>80</v>
      </c>
      <c r="L34" s="4">
        <v>95</v>
      </c>
      <c r="M34" s="4">
        <v>0</v>
      </c>
      <c r="N34" s="4">
        <v>0</v>
      </c>
      <c r="O34" s="9">
        <f t="shared" si="0"/>
        <v>51.4</v>
      </c>
    </row>
    <row r="35" spans="2:16" x14ac:dyDescent="0.25">
      <c r="B35" s="6">
        <f t="shared" si="1"/>
        <v>27</v>
      </c>
      <c r="C35" s="6" t="s">
        <v>28</v>
      </c>
      <c r="D35" s="25" t="s">
        <v>26</v>
      </c>
      <c r="E35" s="25"/>
      <c r="F35" s="25"/>
      <c r="G35" s="25"/>
      <c r="H35" s="25"/>
      <c r="I35" s="25"/>
      <c r="J35" s="15">
        <v>0</v>
      </c>
      <c r="K35" s="15">
        <v>0</v>
      </c>
      <c r="L35" s="15">
        <v>0</v>
      </c>
      <c r="M35" s="4">
        <v>0</v>
      </c>
      <c r="N35" s="4">
        <v>0</v>
      </c>
      <c r="O35" s="9">
        <f t="shared" si="0"/>
        <v>0</v>
      </c>
    </row>
    <row r="36" spans="2:16" x14ac:dyDescent="0.25">
      <c r="B36" s="6">
        <f t="shared" si="1"/>
        <v>28</v>
      </c>
      <c r="C36" s="6" t="s">
        <v>159</v>
      </c>
      <c r="D36" s="25" t="s">
        <v>128</v>
      </c>
      <c r="E36" s="25"/>
      <c r="F36" s="25"/>
      <c r="G36" s="25"/>
      <c r="H36" s="25"/>
      <c r="I36" s="25"/>
      <c r="J36" s="4">
        <v>84</v>
      </c>
      <c r="K36" s="4">
        <v>75</v>
      </c>
      <c r="L36" s="4">
        <v>80</v>
      </c>
      <c r="M36" s="4">
        <v>0</v>
      </c>
      <c r="N36" s="4">
        <v>0</v>
      </c>
      <c r="O36" s="9">
        <f t="shared" si="0"/>
        <v>47.8</v>
      </c>
    </row>
    <row r="37" spans="2:16" x14ac:dyDescent="0.25">
      <c r="B37" s="6">
        <f t="shared" si="1"/>
        <v>29</v>
      </c>
      <c r="C37" s="6" t="s">
        <v>160</v>
      </c>
      <c r="D37" s="25" t="s">
        <v>129</v>
      </c>
      <c r="E37" s="25"/>
      <c r="F37" s="25"/>
      <c r="G37" s="25"/>
      <c r="H37" s="25"/>
      <c r="I37" s="25"/>
      <c r="J37" s="15">
        <v>0</v>
      </c>
      <c r="K37" s="16">
        <v>78</v>
      </c>
      <c r="L37" s="15">
        <v>0</v>
      </c>
      <c r="M37" s="4">
        <v>0</v>
      </c>
      <c r="N37" s="4">
        <v>0</v>
      </c>
      <c r="O37" s="9">
        <f t="shared" si="0"/>
        <v>15.6</v>
      </c>
    </row>
    <row r="38" spans="2:16" x14ac:dyDescent="0.25">
      <c r="B38" s="6">
        <f t="shared" si="1"/>
        <v>30</v>
      </c>
      <c r="C38" s="6" t="s">
        <v>161</v>
      </c>
      <c r="D38" s="25" t="s">
        <v>130</v>
      </c>
      <c r="E38" s="25"/>
      <c r="F38" s="25"/>
      <c r="G38" s="25"/>
      <c r="H38" s="25"/>
      <c r="I38" s="25"/>
      <c r="J38" s="4">
        <v>86</v>
      </c>
      <c r="K38" s="4">
        <v>90</v>
      </c>
      <c r="L38" s="4">
        <v>94</v>
      </c>
      <c r="M38" s="4">
        <v>0</v>
      </c>
      <c r="N38" s="4">
        <v>0</v>
      </c>
      <c r="O38" s="9">
        <f t="shared" si="0"/>
        <v>54</v>
      </c>
    </row>
    <row r="39" spans="2:16" x14ac:dyDescent="0.25">
      <c r="C39" s="20"/>
      <c r="D39" s="20"/>
      <c r="E39" s="1"/>
      <c r="H39" s="21" t="s">
        <v>19</v>
      </c>
      <c r="I39" s="21"/>
      <c r="J39" s="10">
        <f t="shared" ref="J39:O39" si="3">COUNTIF(J9:J38,"&gt;=70")</f>
        <v>25</v>
      </c>
      <c r="K39" s="10">
        <f t="shared" si="3"/>
        <v>23</v>
      </c>
      <c r="L39" s="10">
        <f t="shared" si="3"/>
        <v>24</v>
      </c>
      <c r="M39" s="10">
        <f t="shared" si="3"/>
        <v>0</v>
      </c>
      <c r="N39" s="10">
        <f t="shared" si="3"/>
        <v>0</v>
      </c>
      <c r="O39" s="14">
        <f t="shared" si="3"/>
        <v>0</v>
      </c>
    </row>
    <row r="40" spans="2:16" x14ac:dyDescent="0.25">
      <c r="C40" s="20"/>
      <c r="D40" s="20"/>
      <c r="E40" s="7"/>
      <c r="H40" s="22" t="s">
        <v>20</v>
      </c>
      <c r="I40" s="22"/>
      <c r="J40" s="11">
        <f t="shared" ref="J40:O40" si="4">COUNTIF(J9:J38,"&lt;70")</f>
        <v>5</v>
      </c>
      <c r="K40" s="11">
        <f t="shared" si="4"/>
        <v>7</v>
      </c>
      <c r="L40" s="11">
        <f t="shared" si="4"/>
        <v>6</v>
      </c>
      <c r="M40" s="11">
        <f t="shared" si="4"/>
        <v>30</v>
      </c>
      <c r="N40" s="11">
        <f t="shared" si="4"/>
        <v>30</v>
      </c>
      <c r="O40" s="11">
        <f t="shared" si="4"/>
        <v>30</v>
      </c>
    </row>
    <row r="41" spans="2:16" x14ac:dyDescent="0.25">
      <c r="C41" s="20"/>
      <c r="D41" s="20"/>
      <c r="E41" s="20"/>
      <c r="H41" s="22" t="s">
        <v>21</v>
      </c>
      <c r="I41" s="22"/>
      <c r="J41" s="11">
        <f t="shared" ref="J41:O41" si="5">COUNT(J9:J38)</f>
        <v>30</v>
      </c>
      <c r="K41" s="11">
        <f t="shared" si="5"/>
        <v>30</v>
      </c>
      <c r="L41" s="11">
        <f t="shared" si="5"/>
        <v>30</v>
      </c>
      <c r="M41" s="11">
        <f t="shared" si="5"/>
        <v>30</v>
      </c>
      <c r="N41" s="11">
        <f t="shared" si="5"/>
        <v>30</v>
      </c>
      <c r="O41" s="11">
        <f t="shared" si="5"/>
        <v>30</v>
      </c>
    </row>
    <row r="42" spans="2:16" x14ac:dyDescent="0.25">
      <c r="C42" s="20"/>
      <c r="D42" s="20"/>
      <c r="E42" s="1"/>
      <c r="H42" s="23" t="s">
        <v>16</v>
      </c>
      <c r="I42" s="23"/>
      <c r="J42" s="12">
        <f>J39/J41</f>
        <v>0.83333333333333337</v>
      </c>
      <c r="K42" s="13">
        <f t="shared" ref="K42:O42" si="6">K39/K41</f>
        <v>0.76666666666666672</v>
      </c>
      <c r="L42" s="13">
        <f t="shared" si="6"/>
        <v>0.8</v>
      </c>
      <c r="M42" s="13">
        <f t="shared" si="6"/>
        <v>0</v>
      </c>
      <c r="N42" s="13">
        <f t="shared" si="6"/>
        <v>0</v>
      </c>
      <c r="O42" s="13">
        <f t="shared" si="6"/>
        <v>0</v>
      </c>
    </row>
    <row r="43" spans="2:16" x14ac:dyDescent="0.25">
      <c r="C43" s="20"/>
      <c r="D43" s="20"/>
      <c r="E43" s="1"/>
      <c r="H43" s="23" t="s">
        <v>17</v>
      </c>
      <c r="I43" s="23"/>
      <c r="J43" s="12">
        <f>J40/J41</f>
        <v>0.16666666666666666</v>
      </c>
      <c r="K43" s="12">
        <f t="shared" ref="K43:O43" si="7">K40/K41</f>
        <v>0.23333333333333334</v>
      </c>
      <c r="L43" s="13">
        <f t="shared" si="7"/>
        <v>0.2</v>
      </c>
      <c r="M43" s="13">
        <f t="shared" si="7"/>
        <v>1</v>
      </c>
      <c r="N43" s="13">
        <f t="shared" si="7"/>
        <v>1</v>
      </c>
      <c r="O43" s="13">
        <f t="shared" si="7"/>
        <v>1</v>
      </c>
    </row>
    <row r="44" spans="2:16" x14ac:dyDescent="0.25">
      <c r="C44" s="20"/>
      <c r="D44" s="20"/>
      <c r="E44" s="7"/>
    </row>
    <row r="45" spans="2:16" x14ac:dyDescent="0.25">
      <c r="C45" s="1"/>
      <c r="D45" s="1"/>
      <c r="E45" s="7"/>
    </row>
    <row r="46" spans="2:16" x14ac:dyDescent="0.25">
      <c r="J46" s="27"/>
      <c r="K46" s="27"/>
      <c r="L46" s="27"/>
      <c r="M46" s="27"/>
      <c r="N46" s="27"/>
      <c r="O46" s="27"/>
      <c r="P46" s="27"/>
    </row>
    <row r="47" spans="2:16" x14ac:dyDescent="0.25">
      <c r="J47" s="26" t="s">
        <v>18</v>
      </c>
      <c r="K47" s="26"/>
      <c r="L47" s="26"/>
      <c r="M47" s="26"/>
      <c r="N47" s="26"/>
      <c r="O47" s="26"/>
      <c r="P47" s="26"/>
    </row>
  </sheetData>
  <mergeCells count="52">
    <mergeCell ref="B2:P2"/>
    <mergeCell ref="D25:I25"/>
    <mergeCell ref="D29:I29"/>
    <mergeCell ref="D30:I30"/>
    <mergeCell ref="D31:I31"/>
    <mergeCell ref="D20:I20"/>
    <mergeCell ref="D21:I21"/>
    <mergeCell ref="D22:I22"/>
    <mergeCell ref="D23:I23"/>
    <mergeCell ref="D24:I24"/>
    <mergeCell ref="J4:K4"/>
    <mergeCell ref="N4:O4"/>
    <mergeCell ref="I6:J6"/>
    <mergeCell ref="D28:I28"/>
    <mergeCell ref="D34:I34"/>
    <mergeCell ref="D35:I35"/>
    <mergeCell ref="D36:I36"/>
    <mergeCell ref="D8:I8"/>
    <mergeCell ref="D19:I19"/>
    <mergeCell ref="D27:I27"/>
    <mergeCell ref="D9:I9"/>
    <mergeCell ref="D18:I18"/>
    <mergeCell ref="J47:P47"/>
    <mergeCell ref="C40:D40"/>
    <mergeCell ref="J46:P46"/>
    <mergeCell ref="D10:I10"/>
    <mergeCell ref="D11:I11"/>
    <mergeCell ref="D12:I12"/>
    <mergeCell ref="D13:I13"/>
    <mergeCell ref="D14:I14"/>
    <mergeCell ref="D32:I32"/>
    <mergeCell ref="D38:I38"/>
    <mergeCell ref="C39:D39"/>
    <mergeCell ref="D33:I33"/>
    <mergeCell ref="D26:I26"/>
    <mergeCell ref="D37:I37"/>
    <mergeCell ref="K6:P6"/>
    <mergeCell ref="C3:P3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  <mergeCell ref="D4:G4"/>
    <mergeCell ref="D15:I15"/>
    <mergeCell ref="D16:I16"/>
    <mergeCell ref="D17:I17"/>
    <mergeCell ref="D6:G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0"/>
  <sheetViews>
    <sheetView zoomScale="130" zoomScaleNormal="130" workbookViewId="0">
      <selection activeCell="L32" sqref="L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</cols>
  <sheetData>
    <row r="2" spans="2:15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5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5" x14ac:dyDescent="0.25">
      <c r="C4" t="s">
        <v>0</v>
      </c>
      <c r="D4" s="24" t="s">
        <v>162</v>
      </c>
      <c r="E4" s="24"/>
      <c r="F4" s="24"/>
      <c r="G4" s="24"/>
      <c r="I4" t="s">
        <v>1</v>
      </c>
      <c r="J4" s="31" t="s">
        <v>74</v>
      </c>
      <c r="K4" s="31"/>
      <c r="M4" t="s">
        <v>2</v>
      </c>
      <c r="N4" s="35">
        <v>45357</v>
      </c>
      <c r="O4" s="35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31" t="s">
        <v>191</v>
      </c>
      <c r="E6" s="31"/>
      <c r="F6" s="31"/>
      <c r="G6" s="31"/>
      <c r="I6" s="20" t="s">
        <v>22</v>
      </c>
      <c r="J6" s="20"/>
      <c r="K6" s="18" t="s">
        <v>29</v>
      </c>
      <c r="L6" s="18"/>
      <c r="M6" s="18"/>
      <c r="N6" s="18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5" x14ac:dyDescent="0.25">
      <c r="B9" s="4">
        <v>1</v>
      </c>
      <c r="C9" s="3" t="s">
        <v>189</v>
      </c>
      <c r="D9" s="36" t="s">
        <v>188</v>
      </c>
      <c r="E9" s="37"/>
      <c r="F9" s="37"/>
      <c r="G9" s="37"/>
      <c r="H9" s="37"/>
      <c r="I9" s="38"/>
      <c r="J9" s="4">
        <v>95</v>
      </c>
      <c r="K9" s="4">
        <v>90</v>
      </c>
      <c r="L9" s="4">
        <v>90</v>
      </c>
      <c r="M9" s="4">
        <v>0</v>
      </c>
      <c r="N9" s="4">
        <v>0</v>
      </c>
      <c r="O9" s="9">
        <f t="shared" ref="O9:O15" si="0">SUM(J9:N9)/10</f>
        <v>27.5</v>
      </c>
    </row>
    <row r="10" spans="2:15" x14ac:dyDescent="0.25">
      <c r="B10" s="6">
        <f>B9+1</f>
        <v>2</v>
      </c>
      <c r="C10" s="6" t="s">
        <v>163</v>
      </c>
      <c r="D10" s="25" t="s">
        <v>87</v>
      </c>
      <c r="E10" s="25"/>
      <c r="F10" s="25"/>
      <c r="G10" s="25"/>
      <c r="H10" s="25"/>
      <c r="I10" s="25"/>
      <c r="J10" s="4">
        <v>92</v>
      </c>
      <c r="K10" s="4">
        <v>82</v>
      </c>
      <c r="L10" s="4">
        <v>80</v>
      </c>
      <c r="M10" s="4">
        <v>0</v>
      </c>
      <c r="N10" s="4">
        <v>0</v>
      </c>
      <c r="O10" s="9">
        <f t="shared" si="0"/>
        <v>25.4</v>
      </c>
    </row>
    <row r="11" spans="2:15" x14ac:dyDescent="0.25">
      <c r="B11" s="6">
        <f>B10+1</f>
        <v>3</v>
      </c>
      <c r="C11" s="6" t="s">
        <v>164</v>
      </c>
      <c r="D11" s="25" t="s">
        <v>88</v>
      </c>
      <c r="E11" s="25"/>
      <c r="F11" s="25"/>
      <c r="G11" s="25"/>
      <c r="H11" s="25"/>
      <c r="I11" s="25"/>
      <c r="J11" s="4">
        <v>100</v>
      </c>
      <c r="K11" s="4">
        <v>90</v>
      </c>
      <c r="L11" s="4">
        <v>92</v>
      </c>
      <c r="M11" s="4">
        <v>0</v>
      </c>
      <c r="N11" s="4">
        <v>0</v>
      </c>
      <c r="O11" s="9">
        <f t="shared" si="0"/>
        <v>28.2</v>
      </c>
    </row>
    <row r="12" spans="2:15" x14ac:dyDescent="0.25">
      <c r="B12" s="6">
        <f t="shared" ref="B12:B27" si="1">B11+1</f>
        <v>4</v>
      </c>
      <c r="C12" s="6" t="s">
        <v>165</v>
      </c>
      <c r="D12" s="25" t="s">
        <v>89</v>
      </c>
      <c r="E12" s="25"/>
      <c r="F12" s="25"/>
      <c r="G12" s="25"/>
      <c r="H12" s="25"/>
      <c r="I12" s="25"/>
      <c r="J12" s="4">
        <v>100</v>
      </c>
      <c r="K12" s="4">
        <v>90</v>
      </c>
      <c r="L12" s="4">
        <v>90</v>
      </c>
      <c r="M12" s="4">
        <v>0</v>
      </c>
      <c r="N12" s="4">
        <v>0</v>
      </c>
      <c r="O12" s="9">
        <f t="shared" si="0"/>
        <v>28</v>
      </c>
    </row>
    <row r="13" spans="2:15" x14ac:dyDescent="0.25">
      <c r="B13" s="6">
        <f t="shared" si="1"/>
        <v>5</v>
      </c>
      <c r="C13" s="6" t="s">
        <v>166</v>
      </c>
      <c r="D13" s="25" t="s">
        <v>90</v>
      </c>
      <c r="E13" s="25"/>
      <c r="F13" s="25"/>
      <c r="G13" s="25"/>
      <c r="H13" s="25"/>
      <c r="I13" s="25"/>
      <c r="J13" s="4">
        <v>100</v>
      </c>
      <c r="K13" s="4">
        <v>90</v>
      </c>
      <c r="L13" s="4">
        <v>90</v>
      </c>
      <c r="M13" s="4">
        <v>0</v>
      </c>
      <c r="N13" s="4">
        <v>0</v>
      </c>
      <c r="O13" s="9">
        <f t="shared" si="0"/>
        <v>28</v>
      </c>
    </row>
    <row r="14" spans="2:15" x14ac:dyDescent="0.25">
      <c r="B14" s="6">
        <f t="shared" si="1"/>
        <v>6</v>
      </c>
      <c r="C14" s="6" t="s">
        <v>167</v>
      </c>
      <c r="D14" s="25" t="s">
        <v>91</v>
      </c>
      <c r="E14" s="25"/>
      <c r="F14" s="25"/>
      <c r="G14" s="25"/>
      <c r="H14" s="25"/>
      <c r="I14" s="25"/>
      <c r="J14" s="4">
        <v>95</v>
      </c>
      <c r="K14" s="4">
        <v>90</v>
      </c>
      <c r="L14" s="4">
        <v>90</v>
      </c>
      <c r="M14" s="4">
        <v>0</v>
      </c>
      <c r="N14" s="4">
        <v>0</v>
      </c>
      <c r="O14" s="9">
        <f t="shared" si="0"/>
        <v>27.5</v>
      </c>
    </row>
    <row r="15" spans="2:15" x14ac:dyDescent="0.25">
      <c r="B15" s="6">
        <f t="shared" si="1"/>
        <v>7</v>
      </c>
      <c r="C15" s="6" t="s">
        <v>168</v>
      </c>
      <c r="D15" s="25" t="s">
        <v>100</v>
      </c>
      <c r="E15" s="25"/>
      <c r="F15" s="25"/>
      <c r="G15" s="25"/>
      <c r="H15" s="25"/>
      <c r="I15" s="25"/>
      <c r="J15" s="4">
        <v>95</v>
      </c>
      <c r="K15" s="4">
        <v>90</v>
      </c>
      <c r="L15" s="4">
        <v>100</v>
      </c>
      <c r="M15" s="4">
        <v>0</v>
      </c>
      <c r="N15" s="4">
        <v>0</v>
      </c>
      <c r="O15" s="9">
        <f t="shared" si="0"/>
        <v>28.5</v>
      </c>
    </row>
    <row r="16" spans="2:15" x14ac:dyDescent="0.25">
      <c r="B16" s="6">
        <f t="shared" si="1"/>
        <v>8</v>
      </c>
      <c r="C16" s="6" t="s">
        <v>169</v>
      </c>
      <c r="D16" s="28" t="s">
        <v>101</v>
      </c>
      <c r="E16" s="29"/>
      <c r="F16" s="29"/>
      <c r="G16" s="29"/>
      <c r="H16" s="29"/>
      <c r="I16" s="30"/>
      <c r="J16" s="4">
        <v>100</v>
      </c>
      <c r="K16" s="4">
        <v>95</v>
      </c>
      <c r="L16" s="4">
        <v>90</v>
      </c>
      <c r="M16" s="4">
        <v>0</v>
      </c>
      <c r="N16" s="4">
        <v>0</v>
      </c>
      <c r="O16" s="9">
        <v>0</v>
      </c>
    </row>
    <row r="17" spans="2:15" x14ac:dyDescent="0.25">
      <c r="B17" s="6">
        <f t="shared" si="1"/>
        <v>9</v>
      </c>
      <c r="C17" s="6" t="s">
        <v>170</v>
      </c>
      <c r="D17" s="25" t="s">
        <v>92</v>
      </c>
      <c r="E17" s="25"/>
      <c r="F17" s="25"/>
      <c r="G17" s="25"/>
      <c r="H17" s="25"/>
      <c r="I17" s="25"/>
      <c r="J17" s="4">
        <v>87</v>
      </c>
      <c r="K17" s="4">
        <v>95</v>
      </c>
      <c r="L17" s="4">
        <v>90</v>
      </c>
      <c r="M17" s="4">
        <v>0</v>
      </c>
      <c r="N17" s="4">
        <v>0</v>
      </c>
      <c r="O17" s="9">
        <f t="shared" ref="O17:O23" si="2">SUM(J17:N17)/10</f>
        <v>27.2</v>
      </c>
    </row>
    <row r="18" spans="2:15" x14ac:dyDescent="0.25">
      <c r="B18" s="6">
        <f t="shared" si="1"/>
        <v>10</v>
      </c>
      <c r="C18" s="6" t="s">
        <v>171</v>
      </c>
      <c r="D18" s="25" t="s">
        <v>93</v>
      </c>
      <c r="E18" s="25"/>
      <c r="F18" s="25"/>
      <c r="G18" s="25"/>
      <c r="H18" s="25"/>
      <c r="I18" s="25"/>
      <c r="J18" s="4">
        <v>100</v>
      </c>
      <c r="K18" s="4">
        <v>94</v>
      </c>
      <c r="L18" s="4">
        <v>92</v>
      </c>
      <c r="M18" s="4">
        <v>0</v>
      </c>
      <c r="N18" s="4">
        <v>0</v>
      </c>
      <c r="O18" s="9">
        <f t="shared" si="2"/>
        <v>28.6</v>
      </c>
    </row>
    <row r="19" spans="2:15" x14ac:dyDescent="0.25">
      <c r="B19" s="6">
        <f t="shared" si="1"/>
        <v>11</v>
      </c>
      <c r="C19" s="6" t="s">
        <v>172</v>
      </c>
      <c r="D19" s="25" t="s">
        <v>94</v>
      </c>
      <c r="E19" s="25"/>
      <c r="F19" s="25"/>
      <c r="G19" s="25"/>
      <c r="H19" s="25"/>
      <c r="I19" s="25"/>
      <c r="J19" s="4">
        <v>100</v>
      </c>
      <c r="K19" s="4">
        <v>90</v>
      </c>
      <c r="L19" s="4">
        <v>90</v>
      </c>
      <c r="M19" s="4">
        <v>0</v>
      </c>
      <c r="N19" s="4">
        <v>0</v>
      </c>
      <c r="O19" s="9">
        <f t="shared" si="2"/>
        <v>28</v>
      </c>
    </row>
    <row r="20" spans="2:15" x14ac:dyDescent="0.25">
      <c r="B20" s="6">
        <f t="shared" si="1"/>
        <v>12</v>
      </c>
      <c r="C20" s="6" t="s">
        <v>173</v>
      </c>
      <c r="D20" s="25" t="s">
        <v>95</v>
      </c>
      <c r="E20" s="25"/>
      <c r="F20" s="25"/>
      <c r="G20" s="25"/>
      <c r="H20" s="25"/>
      <c r="I20" s="25"/>
      <c r="J20" s="4">
        <v>95</v>
      </c>
      <c r="K20" s="4">
        <v>95</v>
      </c>
      <c r="L20" s="4">
        <v>92</v>
      </c>
      <c r="M20" s="4">
        <v>0</v>
      </c>
      <c r="N20" s="4">
        <v>0</v>
      </c>
      <c r="O20" s="9">
        <f t="shared" si="2"/>
        <v>28.2</v>
      </c>
    </row>
    <row r="21" spans="2:15" x14ac:dyDescent="0.25">
      <c r="B21" s="6">
        <f t="shared" si="1"/>
        <v>13</v>
      </c>
      <c r="C21" s="6" t="s">
        <v>174</v>
      </c>
      <c r="D21" s="25" t="s">
        <v>96</v>
      </c>
      <c r="E21" s="25"/>
      <c r="F21" s="25"/>
      <c r="G21" s="25"/>
      <c r="H21" s="25"/>
      <c r="I21" s="25"/>
      <c r="J21" s="4">
        <v>100</v>
      </c>
      <c r="K21" s="4">
        <v>90</v>
      </c>
      <c r="L21" s="4">
        <v>90</v>
      </c>
      <c r="M21" s="4">
        <v>0</v>
      </c>
      <c r="N21" s="4">
        <v>0</v>
      </c>
      <c r="O21" s="9">
        <f t="shared" si="2"/>
        <v>28</v>
      </c>
    </row>
    <row r="22" spans="2:15" x14ac:dyDescent="0.25">
      <c r="B22" s="6">
        <f t="shared" si="1"/>
        <v>14</v>
      </c>
      <c r="C22" s="6" t="s">
        <v>175</v>
      </c>
      <c r="D22" s="25" t="s">
        <v>97</v>
      </c>
      <c r="E22" s="25"/>
      <c r="F22" s="25"/>
      <c r="G22" s="25"/>
      <c r="H22" s="25"/>
      <c r="I22" s="25"/>
      <c r="J22" s="4">
        <v>90</v>
      </c>
      <c r="K22" s="4">
        <v>95</v>
      </c>
      <c r="L22" s="4">
        <v>91</v>
      </c>
      <c r="M22" s="4">
        <v>0</v>
      </c>
      <c r="N22" s="4">
        <v>0</v>
      </c>
      <c r="O22" s="9">
        <f t="shared" si="2"/>
        <v>27.6</v>
      </c>
    </row>
    <row r="23" spans="2:15" x14ac:dyDescent="0.25">
      <c r="B23" s="6">
        <f t="shared" si="1"/>
        <v>15</v>
      </c>
      <c r="C23" s="6" t="s">
        <v>27</v>
      </c>
      <c r="D23" s="25" t="s">
        <v>98</v>
      </c>
      <c r="E23" s="25"/>
      <c r="F23" s="25"/>
      <c r="G23" s="25"/>
      <c r="H23" s="25"/>
      <c r="I23" s="25"/>
      <c r="J23" s="4">
        <v>95</v>
      </c>
      <c r="K23" s="4">
        <v>90</v>
      </c>
      <c r="L23" s="4">
        <v>85</v>
      </c>
      <c r="M23" s="4">
        <v>0</v>
      </c>
      <c r="N23" s="4">
        <v>0</v>
      </c>
      <c r="O23" s="9">
        <f t="shared" si="2"/>
        <v>27</v>
      </c>
    </row>
    <row r="24" spans="2:15" x14ac:dyDescent="0.25">
      <c r="B24" s="6">
        <f t="shared" si="1"/>
        <v>16</v>
      </c>
      <c r="C24" s="6" t="s">
        <v>176</v>
      </c>
      <c r="D24" s="28" t="s">
        <v>102</v>
      </c>
      <c r="E24" s="29"/>
      <c r="F24" s="29"/>
      <c r="G24" s="29"/>
      <c r="H24" s="29"/>
      <c r="I24" s="30"/>
      <c r="J24" s="4">
        <v>90</v>
      </c>
      <c r="K24" s="4">
        <v>95</v>
      </c>
      <c r="L24" s="4">
        <v>93</v>
      </c>
      <c r="M24" s="4">
        <v>0</v>
      </c>
      <c r="N24" s="4">
        <v>0</v>
      </c>
      <c r="O24" s="9">
        <v>0</v>
      </c>
    </row>
    <row r="25" spans="2:15" x14ac:dyDescent="0.25">
      <c r="B25" s="6">
        <f t="shared" si="1"/>
        <v>17</v>
      </c>
      <c r="C25" s="6" t="s">
        <v>177</v>
      </c>
      <c r="D25" s="25" t="s">
        <v>99</v>
      </c>
      <c r="E25" s="25"/>
      <c r="F25" s="25"/>
      <c r="G25" s="25"/>
      <c r="H25" s="25"/>
      <c r="I25" s="25"/>
      <c r="J25" s="4">
        <v>92</v>
      </c>
      <c r="K25" s="4">
        <v>95</v>
      </c>
      <c r="L25" s="4">
        <v>90</v>
      </c>
      <c r="M25" s="4">
        <v>0</v>
      </c>
      <c r="N25" s="4">
        <v>0</v>
      </c>
      <c r="O25" s="9">
        <f t="shared" ref="O25:O30" si="3">SUM(J25:N25)/10</f>
        <v>27.7</v>
      </c>
    </row>
    <row r="26" spans="2:15" x14ac:dyDescent="0.25">
      <c r="B26" s="6">
        <f t="shared" si="1"/>
        <v>18</v>
      </c>
      <c r="C26" s="6" t="s">
        <v>178</v>
      </c>
      <c r="D26" s="25" t="s">
        <v>187</v>
      </c>
      <c r="E26" s="25"/>
      <c r="F26" s="25"/>
      <c r="G26" s="25"/>
      <c r="H26" s="25"/>
      <c r="I26" s="25"/>
      <c r="J26" s="4">
        <v>92</v>
      </c>
      <c r="K26" s="4">
        <v>96</v>
      </c>
      <c r="L26" s="4">
        <v>85</v>
      </c>
      <c r="M26" s="4">
        <v>0</v>
      </c>
      <c r="N26" s="4">
        <v>0</v>
      </c>
      <c r="O26" s="9">
        <f t="shared" si="3"/>
        <v>27.3</v>
      </c>
    </row>
    <row r="27" spans="2:15" x14ac:dyDescent="0.25">
      <c r="B27" s="6">
        <f t="shared" si="1"/>
        <v>19</v>
      </c>
      <c r="C27" s="6" t="s">
        <v>179</v>
      </c>
      <c r="D27" s="25" t="s">
        <v>103</v>
      </c>
      <c r="E27" s="25"/>
      <c r="F27" s="25"/>
      <c r="G27" s="25"/>
      <c r="H27" s="25"/>
      <c r="I27" s="25"/>
      <c r="J27" s="4">
        <v>100</v>
      </c>
      <c r="K27" s="4">
        <v>90</v>
      </c>
      <c r="L27" s="4">
        <v>100</v>
      </c>
      <c r="M27" s="4">
        <v>0</v>
      </c>
      <c r="N27" s="4">
        <v>0</v>
      </c>
      <c r="O27" s="9">
        <f t="shared" si="3"/>
        <v>29</v>
      </c>
    </row>
    <row r="28" spans="2:15" x14ac:dyDescent="0.25">
      <c r="B28" s="6">
        <f t="shared" ref="B28:B31" si="4">B27+1</f>
        <v>20</v>
      </c>
      <c r="C28" s="6" t="s">
        <v>180</v>
      </c>
      <c r="D28" s="25" t="s">
        <v>104</v>
      </c>
      <c r="E28" s="25"/>
      <c r="F28" s="25"/>
      <c r="G28" s="25"/>
      <c r="H28" s="25"/>
      <c r="I28" s="25"/>
      <c r="J28" s="4">
        <v>100</v>
      </c>
      <c r="K28" s="4">
        <v>96</v>
      </c>
      <c r="L28" s="4">
        <v>86</v>
      </c>
      <c r="M28" s="4">
        <v>0</v>
      </c>
      <c r="N28" s="4">
        <v>0</v>
      </c>
      <c r="O28" s="9">
        <f t="shared" si="3"/>
        <v>28.2</v>
      </c>
    </row>
    <row r="29" spans="2:15" x14ac:dyDescent="0.25">
      <c r="B29" s="6">
        <f t="shared" si="4"/>
        <v>21</v>
      </c>
      <c r="C29" s="6" t="s">
        <v>181</v>
      </c>
      <c r="D29" s="25" t="s">
        <v>105</v>
      </c>
      <c r="E29" s="25"/>
      <c r="F29" s="25"/>
      <c r="G29" s="25"/>
      <c r="H29" s="25"/>
      <c r="I29" s="25"/>
      <c r="J29" s="4">
        <v>90</v>
      </c>
      <c r="K29" s="4">
        <v>96</v>
      </c>
      <c r="L29" s="4">
        <v>97</v>
      </c>
      <c r="M29" s="4">
        <v>0</v>
      </c>
      <c r="N29" s="4">
        <v>0</v>
      </c>
      <c r="O29" s="9">
        <f t="shared" si="3"/>
        <v>28.3</v>
      </c>
    </row>
    <row r="30" spans="2:15" x14ac:dyDescent="0.25">
      <c r="B30" s="6">
        <f t="shared" si="4"/>
        <v>22</v>
      </c>
      <c r="C30" s="6" t="s">
        <v>182</v>
      </c>
      <c r="D30" s="25" t="s">
        <v>106</v>
      </c>
      <c r="E30" s="25"/>
      <c r="F30" s="25"/>
      <c r="G30" s="25"/>
      <c r="H30" s="25"/>
      <c r="I30" s="25"/>
      <c r="J30" s="4">
        <v>85</v>
      </c>
      <c r="K30" s="4">
        <v>85</v>
      </c>
      <c r="L30" s="4">
        <v>91</v>
      </c>
      <c r="M30" s="4">
        <v>0</v>
      </c>
      <c r="N30" s="4">
        <v>0</v>
      </c>
      <c r="O30" s="9">
        <f t="shared" si="3"/>
        <v>26.1</v>
      </c>
    </row>
    <row r="31" spans="2:15" x14ac:dyDescent="0.25">
      <c r="B31" s="6">
        <f t="shared" si="4"/>
        <v>23</v>
      </c>
      <c r="C31" s="6" t="s">
        <v>183</v>
      </c>
      <c r="D31" s="25" t="s">
        <v>107</v>
      </c>
      <c r="E31" s="25"/>
      <c r="F31" s="25"/>
      <c r="G31" s="25"/>
      <c r="H31" s="25"/>
      <c r="I31" s="25"/>
      <c r="J31" s="4">
        <v>100</v>
      </c>
      <c r="K31" s="4">
        <v>95</v>
      </c>
      <c r="L31" s="4">
        <v>92</v>
      </c>
      <c r="M31" s="4">
        <v>0</v>
      </c>
      <c r="N31" s="4">
        <v>0</v>
      </c>
      <c r="O31" s="9">
        <v>0</v>
      </c>
    </row>
    <row r="32" spans="2:15" x14ac:dyDescent="0.25">
      <c r="C32" s="39"/>
      <c r="D32" s="39"/>
      <c r="E32" s="1"/>
      <c r="H32" s="21" t="s">
        <v>19</v>
      </c>
      <c r="I32" s="21"/>
      <c r="J32" s="10">
        <f>COUNTIF(J9:J31,"&gt;=70")</f>
        <v>23</v>
      </c>
      <c r="K32" s="10">
        <f>COUNTIF(K9:K31,"&gt;=70")</f>
        <v>23</v>
      </c>
      <c r="L32" s="10">
        <f t="shared" ref="L32:O32" si="5">COUNTIF(L10:L31,"&gt;=70")</f>
        <v>22</v>
      </c>
      <c r="M32" s="10">
        <f t="shared" si="5"/>
        <v>0</v>
      </c>
      <c r="N32" s="10">
        <f t="shared" si="5"/>
        <v>0</v>
      </c>
      <c r="O32" s="14">
        <f t="shared" si="5"/>
        <v>0</v>
      </c>
    </row>
    <row r="33" spans="3:15" x14ac:dyDescent="0.25">
      <c r="C33" s="20"/>
      <c r="D33" s="20"/>
      <c r="E33" s="7"/>
      <c r="H33" s="22" t="s">
        <v>20</v>
      </c>
      <c r="I33" s="22"/>
      <c r="J33" s="11">
        <f t="shared" ref="J33" si="6">COUNTIF(J10:J31,"&lt;70")</f>
        <v>0</v>
      </c>
      <c r="K33" s="11">
        <f>COUNTIF(K9:K31,"&lt;70")</f>
        <v>0</v>
      </c>
      <c r="L33" s="11">
        <f t="shared" ref="L33:O33" si="7">COUNTIF(L9:L31,"&lt;70")</f>
        <v>0</v>
      </c>
      <c r="M33" s="11">
        <f t="shared" si="7"/>
        <v>23</v>
      </c>
      <c r="N33" s="11">
        <f t="shared" si="7"/>
        <v>23</v>
      </c>
      <c r="O33" s="11">
        <f t="shared" si="7"/>
        <v>23</v>
      </c>
    </row>
    <row r="34" spans="3:15" x14ac:dyDescent="0.25">
      <c r="C34" s="20"/>
      <c r="D34" s="20"/>
      <c r="E34" s="20"/>
      <c r="H34" s="22" t="s">
        <v>21</v>
      </c>
      <c r="I34" s="22"/>
      <c r="J34" s="11">
        <f>COUNT(J9:J31)</f>
        <v>23</v>
      </c>
      <c r="K34" s="11">
        <f t="shared" ref="K34:O34" si="8">COUNT(K9:K31)</f>
        <v>23</v>
      </c>
      <c r="L34" s="11">
        <f t="shared" si="8"/>
        <v>23</v>
      </c>
      <c r="M34" s="11">
        <f t="shared" si="8"/>
        <v>23</v>
      </c>
      <c r="N34" s="11">
        <f t="shared" si="8"/>
        <v>23</v>
      </c>
      <c r="O34" s="11">
        <f t="shared" si="8"/>
        <v>23</v>
      </c>
    </row>
    <row r="35" spans="3:15" x14ac:dyDescent="0.25">
      <c r="C35" s="20"/>
      <c r="D35" s="20"/>
      <c r="E35" s="1"/>
      <c r="H35" s="23" t="s">
        <v>16</v>
      </c>
      <c r="I35" s="23"/>
      <c r="J35" s="12">
        <f>J32/J34</f>
        <v>1</v>
      </c>
      <c r="K35" s="13">
        <f t="shared" ref="K35:N35" si="9">K32/K34</f>
        <v>1</v>
      </c>
      <c r="L35" s="13">
        <f t="shared" si="9"/>
        <v>0.95652173913043481</v>
      </c>
      <c r="M35" s="13">
        <f t="shared" si="9"/>
        <v>0</v>
      </c>
      <c r="N35" s="13">
        <f t="shared" si="9"/>
        <v>0</v>
      </c>
      <c r="O35" s="13">
        <f t="shared" ref="O35" si="10">O32/O34</f>
        <v>0</v>
      </c>
    </row>
    <row r="36" spans="3:15" x14ac:dyDescent="0.25">
      <c r="C36" s="20"/>
      <c r="D36" s="20"/>
      <c r="E36" s="1"/>
      <c r="H36" s="23" t="s">
        <v>17</v>
      </c>
      <c r="I36" s="23"/>
      <c r="J36" s="12">
        <f>J33/J34</f>
        <v>0</v>
      </c>
      <c r="K36" s="12">
        <f t="shared" ref="K36:N36" si="11">K33/K34</f>
        <v>0</v>
      </c>
      <c r="L36" s="13">
        <f t="shared" si="11"/>
        <v>0</v>
      </c>
      <c r="M36" s="13">
        <f t="shared" si="11"/>
        <v>1</v>
      </c>
      <c r="N36" s="13">
        <f t="shared" si="11"/>
        <v>1</v>
      </c>
      <c r="O36" s="13">
        <f t="shared" ref="O36" si="12">O33/O34</f>
        <v>1</v>
      </c>
    </row>
    <row r="37" spans="3:15" x14ac:dyDescent="0.25">
      <c r="C37" s="20"/>
      <c r="D37" s="20"/>
      <c r="E37" s="7"/>
    </row>
    <row r="38" spans="3:15" x14ac:dyDescent="0.25">
      <c r="C38" s="1"/>
      <c r="D38" s="1"/>
      <c r="E38" s="7"/>
    </row>
    <row r="39" spans="3:15" x14ac:dyDescent="0.25">
      <c r="J39" s="27"/>
      <c r="K39" s="27"/>
      <c r="L39" s="27"/>
      <c r="M39" s="27"/>
      <c r="N39" s="27"/>
    </row>
    <row r="40" spans="3:15" x14ac:dyDescent="0.25">
      <c r="J40" s="26" t="s">
        <v>18</v>
      </c>
      <c r="K40" s="26"/>
      <c r="L40" s="26"/>
      <c r="M40" s="26"/>
      <c r="N40" s="26"/>
    </row>
  </sheetData>
  <mergeCells count="45">
    <mergeCell ref="C36:D36"/>
    <mergeCell ref="H36:I36"/>
    <mergeCell ref="C37:D37"/>
    <mergeCell ref="J39:N39"/>
    <mergeCell ref="J40:N40"/>
    <mergeCell ref="C33:D33"/>
    <mergeCell ref="H33:I33"/>
    <mergeCell ref="C34:E34"/>
    <mergeCell ref="H34:I34"/>
    <mergeCell ref="C35:D35"/>
    <mergeCell ref="H35:I35"/>
    <mergeCell ref="C32:D32"/>
    <mergeCell ref="H32:I32"/>
    <mergeCell ref="D29:I29"/>
    <mergeCell ref="D30:I30"/>
    <mergeCell ref="D31:I31"/>
    <mergeCell ref="D28:I28"/>
    <mergeCell ref="D14:I14"/>
    <mergeCell ref="D15:I15"/>
    <mergeCell ref="D17:I17"/>
    <mergeCell ref="D18:I18"/>
    <mergeCell ref="D19:I19"/>
    <mergeCell ref="D20:I20"/>
    <mergeCell ref="D21:I21"/>
    <mergeCell ref="D22:I22"/>
    <mergeCell ref="D23:I23"/>
    <mergeCell ref="D25:I25"/>
    <mergeCell ref="D27:I27"/>
    <mergeCell ref="D26:I26"/>
    <mergeCell ref="D16:I16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10:I10"/>
    <mergeCell ref="D11:I11"/>
    <mergeCell ref="D12:I12"/>
    <mergeCell ref="D9:I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42"/>
  <sheetViews>
    <sheetView tabSelected="1" topLeftCell="C2" zoomScale="130" zoomScaleNormal="130" workbookViewId="0">
      <selection activeCell="M38" sqref="M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8" width="6.42578125" customWidth="1"/>
    <col min="19" max="21" width="5.7109375" customWidth="1"/>
    <col min="22" max="22" width="8.7109375" customWidth="1"/>
    <col min="23" max="24" width="5.7109375" customWidth="1"/>
  </cols>
  <sheetData>
    <row r="2" spans="2:2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2"/>
      <c r="W2" s="2"/>
    </row>
    <row r="3" spans="2:23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"/>
      <c r="W3" s="1"/>
    </row>
    <row r="4" spans="2:23" x14ac:dyDescent="0.25">
      <c r="C4" t="s">
        <v>0</v>
      </c>
      <c r="D4" s="24" t="s">
        <v>79</v>
      </c>
      <c r="E4" s="24"/>
      <c r="F4" s="24"/>
      <c r="G4" s="24"/>
      <c r="I4" t="s">
        <v>1</v>
      </c>
      <c r="J4" s="31" t="s">
        <v>80</v>
      </c>
      <c r="K4" s="31"/>
      <c r="R4" t="s">
        <v>2</v>
      </c>
      <c r="S4" s="34">
        <v>45357</v>
      </c>
      <c r="T4" s="34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31" t="s">
        <v>191</v>
      </c>
      <c r="E6" s="31"/>
      <c r="F6" s="31"/>
      <c r="G6" s="31"/>
      <c r="I6" s="20" t="s">
        <v>22</v>
      </c>
      <c r="J6" s="20"/>
      <c r="K6" s="18" t="s">
        <v>75</v>
      </c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76</v>
      </c>
      <c r="R8" s="4" t="s">
        <v>77</v>
      </c>
      <c r="S8" s="4" t="s">
        <v>78</v>
      </c>
      <c r="T8" s="8" t="s">
        <v>23</v>
      </c>
    </row>
    <row r="9" spans="2:23" x14ac:dyDescent="0.25">
      <c r="B9" s="4">
        <v>1</v>
      </c>
      <c r="C9" s="4" t="s">
        <v>82</v>
      </c>
      <c r="D9" s="36" t="s">
        <v>81</v>
      </c>
      <c r="E9" s="37"/>
      <c r="F9" s="37"/>
      <c r="G9" s="37"/>
      <c r="H9" s="37"/>
      <c r="I9" s="38"/>
      <c r="J9" s="15">
        <v>0</v>
      </c>
      <c r="K9" s="4">
        <v>80</v>
      </c>
      <c r="L9" s="15">
        <v>0</v>
      </c>
      <c r="M9" s="4">
        <v>80</v>
      </c>
      <c r="N9" s="15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9">
        <f>SUM(J9:S9)/5</f>
        <v>32</v>
      </c>
    </row>
    <row r="10" spans="2:23" x14ac:dyDescent="0.25">
      <c r="B10" s="4">
        <f>B9+1</f>
        <v>2</v>
      </c>
      <c r="C10" s="6" t="s">
        <v>70</v>
      </c>
      <c r="D10" s="25" t="s">
        <v>30</v>
      </c>
      <c r="E10" s="25"/>
      <c r="F10" s="25"/>
      <c r="G10" s="25"/>
      <c r="H10" s="25"/>
      <c r="I10" s="25"/>
      <c r="J10" s="4">
        <v>80</v>
      </c>
      <c r="K10" s="4">
        <v>80</v>
      </c>
      <c r="L10" s="4">
        <v>80</v>
      </c>
      <c r="M10" s="4">
        <v>80</v>
      </c>
      <c r="N10" s="4">
        <v>80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9">
        <f>SUM(J10:S10)/5</f>
        <v>80</v>
      </c>
    </row>
    <row r="11" spans="2:23" x14ac:dyDescent="0.25">
      <c r="B11" s="4">
        <f t="shared" ref="B11:B33" si="0">B10+1</f>
        <v>3</v>
      </c>
      <c r="C11" s="6" t="s">
        <v>71</v>
      </c>
      <c r="D11" s="25" t="s">
        <v>31</v>
      </c>
      <c r="E11" s="25"/>
      <c r="F11" s="25"/>
      <c r="G11" s="25"/>
      <c r="H11" s="25"/>
      <c r="I11" s="25"/>
      <c r="J11" s="4">
        <v>80</v>
      </c>
      <c r="K11" s="4">
        <v>100</v>
      </c>
      <c r="L11" s="4">
        <v>100</v>
      </c>
      <c r="M11" s="4">
        <v>85</v>
      </c>
      <c r="N11" s="4">
        <v>100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9">
        <f>SUM(J11:S11)/5</f>
        <v>93</v>
      </c>
    </row>
    <row r="12" spans="2:23" x14ac:dyDescent="0.25">
      <c r="B12" s="4">
        <f t="shared" si="0"/>
        <v>4</v>
      </c>
      <c r="C12" s="6" t="s">
        <v>84</v>
      </c>
      <c r="D12" s="28" t="s">
        <v>83</v>
      </c>
      <c r="E12" s="29"/>
      <c r="F12" s="29"/>
      <c r="G12" s="29"/>
      <c r="H12" s="29"/>
      <c r="I12" s="30"/>
      <c r="J12" s="15">
        <v>0</v>
      </c>
      <c r="K12" s="15">
        <v>0</v>
      </c>
      <c r="L12" s="16">
        <v>70</v>
      </c>
      <c r="M12" s="16">
        <v>80</v>
      </c>
      <c r="N12" s="15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9">
        <v>0</v>
      </c>
    </row>
    <row r="13" spans="2:23" x14ac:dyDescent="0.25">
      <c r="B13" s="4">
        <f t="shared" si="0"/>
        <v>5</v>
      </c>
      <c r="C13" s="6" t="s">
        <v>72</v>
      </c>
      <c r="D13" s="25" t="s">
        <v>32</v>
      </c>
      <c r="E13" s="25"/>
      <c r="F13" s="25"/>
      <c r="G13" s="25"/>
      <c r="H13" s="25"/>
      <c r="I13" s="25"/>
      <c r="J13" s="4">
        <v>80</v>
      </c>
      <c r="K13" s="4">
        <v>100</v>
      </c>
      <c r="L13" s="4">
        <v>90</v>
      </c>
      <c r="M13" s="4">
        <v>90</v>
      </c>
      <c r="N13" s="4">
        <v>94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9">
        <f t="shared" ref="T13:T19" si="1">SUM(J13:S13)/5</f>
        <v>90.8</v>
      </c>
    </row>
    <row r="14" spans="2:23" x14ac:dyDescent="0.25">
      <c r="B14" s="4">
        <f t="shared" si="0"/>
        <v>6</v>
      </c>
      <c r="C14" s="6" t="s">
        <v>73</v>
      </c>
      <c r="D14" s="25" t="s">
        <v>33</v>
      </c>
      <c r="E14" s="25"/>
      <c r="F14" s="25"/>
      <c r="G14" s="25"/>
      <c r="H14" s="25"/>
      <c r="I14" s="25"/>
      <c r="J14" s="15">
        <v>0</v>
      </c>
      <c r="K14" s="4">
        <v>80</v>
      </c>
      <c r="L14" s="15">
        <v>0</v>
      </c>
      <c r="M14" s="4">
        <v>80</v>
      </c>
      <c r="N14" s="4">
        <v>70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9">
        <f t="shared" si="1"/>
        <v>46</v>
      </c>
    </row>
    <row r="15" spans="2:23" x14ac:dyDescent="0.25">
      <c r="B15" s="4">
        <f t="shared" si="0"/>
        <v>7</v>
      </c>
      <c r="C15" s="6" t="s">
        <v>68</v>
      </c>
      <c r="D15" s="25" t="s">
        <v>34</v>
      </c>
      <c r="E15" s="25"/>
      <c r="F15" s="25"/>
      <c r="G15" s="25"/>
      <c r="H15" s="25"/>
      <c r="I15" s="25"/>
      <c r="J15" s="4">
        <v>80</v>
      </c>
      <c r="K15" s="4">
        <v>80</v>
      </c>
      <c r="L15" s="4">
        <v>78</v>
      </c>
      <c r="M15" s="4">
        <v>90</v>
      </c>
      <c r="N15" s="4">
        <v>90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9">
        <f t="shared" si="1"/>
        <v>83.6</v>
      </c>
    </row>
    <row r="16" spans="2:23" x14ac:dyDescent="0.25">
      <c r="B16" s="4">
        <f t="shared" si="0"/>
        <v>8</v>
      </c>
      <c r="C16" s="6" t="s">
        <v>69</v>
      </c>
      <c r="D16" s="25" t="s">
        <v>35</v>
      </c>
      <c r="E16" s="25"/>
      <c r="F16" s="25"/>
      <c r="G16" s="25"/>
      <c r="H16" s="25"/>
      <c r="I16" s="25"/>
      <c r="J16" s="4">
        <v>80</v>
      </c>
      <c r="K16" s="4">
        <v>80</v>
      </c>
      <c r="L16" s="4">
        <v>75</v>
      </c>
      <c r="M16" s="4">
        <v>82</v>
      </c>
      <c r="N16" s="4">
        <v>80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9">
        <f t="shared" si="1"/>
        <v>79.400000000000006</v>
      </c>
    </row>
    <row r="17" spans="2:20" x14ac:dyDescent="0.25">
      <c r="B17" s="4">
        <f t="shared" si="0"/>
        <v>9</v>
      </c>
      <c r="C17" s="6" t="s">
        <v>67</v>
      </c>
      <c r="D17" s="25" t="s">
        <v>36</v>
      </c>
      <c r="E17" s="25"/>
      <c r="F17" s="25"/>
      <c r="G17" s="25"/>
      <c r="H17" s="25"/>
      <c r="I17" s="25"/>
      <c r="J17" s="4">
        <v>87</v>
      </c>
      <c r="K17" s="4">
        <v>80</v>
      </c>
      <c r="L17" s="4">
        <v>84</v>
      </c>
      <c r="M17" s="4">
        <v>92</v>
      </c>
      <c r="N17" s="4">
        <v>92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9">
        <f t="shared" si="1"/>
        <v>87</v>
      </c>
    </row>
    <row r="18" spans="2:20" x14ac:dyDescent="0.25">
      <c r="B18" s="4">
        <f t="shared" si="0"/>
        <v>10</v>
      </c>
      <c r="C18" s="6" t="s">
        <v>52</v>
      </c>
      <c r="D18" s="25" t="s">
        <v>51</v>
      </c>
      <c r="E18" s="25"/>
      <c r="F18" s="25"/>
      <c r="G18" s="25"/>
      <c r="H18" s="25"/>
      <c r="I18" s="25"/>
      <c r="J18" s="15">
        <v>0</v>
      </c>
      <c r="K18" s="15">
        <v>0</v>
      </c>
      <c r="L18" s="4">
        <v>70</v>
      </c>
      <c r="M18" s="4">
        <v>70</v>
      </c>
      <c r="N18" s="4">
        <v>70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9">
        <f t="shared" si="1"/>
        <v>42</v>
      </c>
    </row>
    <row r="19" spans="2:20" x14ac:dyDescent="0.25">
      <c r="B19" s="4">
        <f t="shared" si="0"/>
        <v>11</v>
      </c>
      <c r="C19" s="6" t="s">
        <v>62</v>
      </c>
      <c r="D19" s="25" t="s">
        <v>37</v>
      </c>
      <c r="E19" s="25"/>
      <c r="F19" s="25"/>
      <c r="G19" s="25"/>
      <c r="H19" s="25"/>
      <c r="I19" s="25"/>
      <c r="J19" s="4">
        <v>96</v>
      </c>
      <c r="K19" s="4">
        <v>98</v>
      </c>
      <c r="L19" s="4">
        <v>100</v>
      </c>
      <c r="M19" s="4">
        <v>100</v>
      </c>
      <c r="N19" s="4">
        <v>95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9">
        <f t="shared" si="1"/>
        <v>97.8</v>
      </c>
    </row>
    <row r="20" spans="2:20" x14ac:dyDescent="0.25">
      <c r="B20" s="4">
        <f t="shared" si="0"/>
        <v>12</v>
      </c>
      <c r="C20" s="6" t="s">
        <v>86</v>
      </c>
      <c r="D20" s="28" t="s">
        <v>85</v>
      </c>
      <c r="E20" s="29"/>
      <c r="F20" s="29"/>
      <c r="G20" s="29"/>
      <c r="H20" s="29"/>
      <c r="I20" s="30"/>
      <c r="J20" s="15">
        <v>0</v>
      </c>
      <c r="K20" s="4">
        <v>70</v>
      </c>
      <c r="L20" s="15">
        <v>0</v>
      </c>
      <c r="M20" s="4">
        <v>75</v>
      </c>
      <c r="N20" s="15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9">
        <v>0</v>
      </c>
    </row>
    <row r="21" spans="2:20" x14ac:dyDescent="0.25">
      <c r="B21" s="4">
        <f t="shared" si="0"/>
        <v>13</v>
      </c>
      <c r="C21" s="6" t="s">
        <v>63</v>
      </c>
      <c r="D21" s="28" t="s">
        <v>38</v>
      </c>
      <c r="E21" s="29"/>
      <c r="F21" s="29"/>
      <c r="G21" s="29"/>
      <c r="H21" s="29"/>
      <c r="I21" s="30"/>
      <c r="J21" s="4">
        <v>80</v>
      </c>
      <c r="K21" s="4">
        <v>80</v>
      </c>
      <c r="L21" s="4">
        <v>80</v>
      </c>
      <c r="M21" s="4">
        <v>80</v>
      </c>
      <c r="N21" s="4">
        <v>80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9">
        <f t="shared" ref="T21:T33" si="2">SUM(J21:S21)/5</f>
        <v>80</v>
      </c>
    </row>
    <row r="22" spans="2:20" x14ac:dyDescent="0.25">
      <c r="B22" s="4">
        <f t="shared" si="0"/>
        <v>14</v>
      </c>
      <c r="C22" s="6" t="s">
        <v>64</v>
      </c>
      <c r="D22" s="25" t="s">
        <v>39</v>
      </c>
      <c r="E22" s="25"/>
      <c r="F22" s="25"/>
      <c r="G22" s="25"/>
      <c r="H22" s="25"/>
      <c r="I22" s="25"/>
      <c r="J22" s="4">
        <v>90</v>
      </c>
      <c r="K22" s="4">
        <v>95</v>
      </c>
      <c r="L22" s="4">
        <v>93</v>
      </c>
      <c r="M22" s="4">
        <v>95</v>
      </c>
      <c r="N22" s="4">
        <v>94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9">
        <f t="shared" si="2"/>
        <v>93.4</v>
      </c>
    </row>
    <row r="23" spans="2:20" x14ac:dyDescent="0.25">
      <c r="B23" s="4">
        <f t="shared" si="0"/>
        <v>15</v>
      </c>
      <c r="C23" s="6" t="s">
        <v>65</v>
      </c>
      <c r="D23" s="25" t="s">
        <v>40</v>
      </c>
      <c r="E23" s="25"/>
      <c r="F23" s="25"/>
      <c r="G23" s="25"/>
      <c r="H23" s="25"/>
      <c r="I23" s="25"/>
      <c r="J23" s="4">
        <v>78</v>
      </c>
      <c r="K23" s="4">
        <v>80</v>
      </c>
      <c r="L23" s="4">
        <v>85</v>
      </c>
      <c r="M23" s="4">
        <v>87</v>
      </c>
      <c r="N23" s="4">
        <v>75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9">
        <f t="shared" si="2"/>
        <v>81</v>
      </c>
    </row>
    <row r="24" spans="2:20" x14ac:dyDescent="0.25">
      <c r="B24" s="4">
        <f t="shared" si="0"/>
        <v>16</v>
      </c>
      <c r="C24" s="6" t="s">
        <v>66</v>
      </c>
      <c r="D24" s="25" t="s">
        <v>41</v>
      </c>
      <c r="E24" s="25"/>
      <c r="F24" s="25"/>
      <c r="G24" s="25"/>
      <c r="H24" s="25"/>
      <c r="I24" s="25"/>
      <c r="J24" s="4">
        <v>90</v>
      </c>
      <c r="K24" s="4">
        <v>90</v>
      </c>
      <c r="L24" s="4">
        <v>90</v>
      </c>
      <c r="M24" s="4">
        <v>95</v>
      </c>
      <c r="N24" s="4">
        <v>90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9">
        <f t="shared" si="2"/>
        <v>91</v>
      </c>
    </row>
    <row r="25" spans="2:20" x14ac:dyDescent="0.25">
      <c r="B25" s="4">
        <f t="shared" si="0"/>
        <v>17</v>
      </c>
      <c r="C25" s="6" t="s">
        <v>58</v>
      </c>
      <c r="D25" s="25" t="s">
        <v>42</v>
      </c>
      <c r="E25" s="25"/>
      <c r="F25" s="25"/>
      <c r="G25" s="25"/>
      <c r="H25" s="25"/>
      <c r="I25" s="25"/>
      <c r="J25" s="4">
        <v>80</v>
      </c>
      <c r="K25" s="4">
        <v>80</v>
      </c>
      <c r="L25" s="4">
        <v>100</v>
      </c>
      <c r="M25" s="4">
        <v>100</v>
      </c>
      <c r="N25" s="4">
        <v>96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9">
        <f t="shared" si="2"/>
        <v>91.2</v>
      </c>
    </row>
    <row r="26" spans="2:20" x14ac:dyDescent="0.25">
      <c r="B26" s="4">
        <f t="shared" si="0"/>
        <v>18</v>
      </c>
      <c r="C26" s="6" t="s">
        <v>59</v>
      </c>
      <c r="D26" s="25" t="s">
        <v>43</v>
      </c>
      <c r="E26" s="25"/>
      <c r="F26" s="25"/>
      <c r="G26" s="25"/>
      <c r="H26" s="25"/>
      <c r="I26" s="25"/>
      <c r="J26" s="4">
        <v>95</v>
      </c>
      <c r="K26" s="4">
        <v>90</v>
      </c>
      <c r="L26" s="4">
        <v>95</v>
      </c>
      <c r="M26" s="4">
        <v>100</v>
      </c>
      <c r="N26" s="4">
        <v>94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9">
        <f t="shared" si="2"/>
        <v>94.8</v>
      </c>
    </row>
    <row r="27" spans="2:20" x14ac:dyDescent="0.25">
      <c r="B27" s="4">
        <f t="shared" si="0"/>
        <v>19</v>
      </c>
      <c r="C27" s="6" t="s">
        <v>60</v>
      </c>
      <c r="D27" s="25" t="s">
        <v>44</v>
      </c>
      <c r="E27" s="25"/>
      <c r="F27" s="25"/>
      <c r="G27" s="25"/>
      <c r="H27" s="25"/>
      <c r="I27" s="25"/>
      <c r="J27" s="4">
        <v>90</v>
      </c>
      <c r="K27" s="4">
        <v>92</v>
      </c>
      <c r="L27" s="4">
        <v>84</v>
      </c>
      <c r="M27" s="4">
        <v>85</v>
      </c>
      <c r="N27" s="4">
        <v>84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9">
        <f t="shared" si="2"/>
        <v>87</v>
      </c>
    </row>
    <row r="28" spans="2:20" x14ac:dyDescent="0.25">
      <c r="B28" s="4">
        <f t="shared" si="0"/>
        <v>20</v>
      </c>
      <c r="C28" s="6" t="s">
        <v>61</v>
      </c>
      <c r="D28" s="25" t="s">
        <v>45</v>
      </c>
      <c r="E28" s="25"/>
      <c r="F28" s="25"/>
      <c r="G28" s="25"/>
      <c r="H28" s="25"/>
      <c r="I28" s="25"/>
      <c r="J28" s="16">
        <v>70</v>
      </c>
      <c r="K28" s="4">
        <v>90</v>
      </c>
      <c r="L28" s="4">
        <v>75</v>
      </c>
      <c r="M28" s="4">
        <v>75</v>
      </c>
      <c r="N28" s="4">
        <v>75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9">
        <f t="shared" si="2"/>
        <v>77</v>
      </c>
    </row>
    <row r="29" spans="2:20" x14ac:dyDescent="0.25">
      <c r="B29" s="4">
        <f t="shared" si="0"/>
        <v>21</v>
      </c>
      <c r="C29" s="6" t="s">
        <v>55</v>
      </c>
      <c r="D29" s="25" t="s">
        <v>46</v>
      </c>
      <c r="E29" s="25"/>
      <c r="F29" s="25"/>
      <c r="G29" s="25"/>
      <c r="H29" s="25"/>
      <c r="I29" s="25"/>
      <c r="J29" s="4">
        <v>80</v>
      </c>
      <c r="K29" s="4">
        <v>75</v>
      </c>
      <c r="L29" s="4">
        <v>75</v>
      </c>
      <c r="M29" s="4">
        <v>75</v>
      </c>
      <c r="N29" s="4">
        <v>75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9">
        <f t="shared" si="2"/>
        <v>76</v>
      </c>
    </row>
    <row r="30" spans="2:20" x14ac:dyDescent="0.25">
      <c r="B30" s="4">
        <f t="shared" si="0"/>
        <v>22</v>
      </c>
      <c r="C30" s="6" t="s">
        <v>56</v>
      </c>
      <c r="D30" s="25" t="s">
        <v>47</v>
      </c>
      <c r="E30" s="25"/>
      <c r="F30" s="25"/>
      <c r="G30" s="25"/>
      <c r="H30" s="25"/>
      <c r="I30" s="25"/>
      <c r="J30" s="4">
        <v>75</v>
      </c>
      <c r="K30" s="4">
        <v>70</v>
      </c>
      <c r="L30" s="4">
        <v>75</v>
      </c>
      <c r="M30" s="4">
        <v>75</v>
      </c>
      <c r="N30" s="4">
        <v>75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9">
        <f t="shared" si="2"/>
        <v>74</v>
      </c>
    </row>
    <row r="31" spans="2:20" x14ac:dyDescent="0.25">
      <c r="B31" s="4">
        <f t="shared" si="0"/>
        <v>23</v>
      </c>
      <c r="C31" s="6" t="s">
        <v>57</v>
      </c>
      <c r="D31" s="25" t="s">
        <v>48</v>
      </c>
      <c r="E31" s="25"/>
      <c r="F31" s="25"/>
      <c r="G31" s="25"/>
      <c r="H31" s="25"/>
      <c r="I31" s="25"/>
      <c r="J31" s="4">
        <v>85</v>
      </c>
      <c r="K31" s="4">
        <v>90</v>
      </c>
      <c r="L31" s="4">
        <v>97</v>
      </c>
      <c r="M31" s="4">
        <v>100</v>
      </c>
      <c r="N31" s="4">
        <v>95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9">
        <f t="shared" si="2"/>
        <v>93.4</v>
      </c>
    </row>
    <row r="32" spans="2:20" x14ac:dyDescent="0.25">
      <c r="B32" s="4">
        <f t="shared" si="0"/>
        <v>24</v>
      </c>
      <c r="C32" s="6" t="s">
        <v>54</v>
      </c>
      <c r="D32" s="25" t="s">
        <v>49</v>
      </c>
      <c r="E32" s="25"/>
      <c r="F32" s="25"/>
      <c r="G32" s="25"/>
      <c r="H32" s="25"/>
      <c r="I32" s="25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9">
        <f t="shared" si="2"/>
        <v>100</v>
      </c>
    </row>
    <row r="33" spans="2:21" x14ac:dyDescent="0.25">
      <c r="B33" s="4">
        <f t="shared" si="0"/>
        <v>25</v>
      </c>
      <c r="C33" s="6" t="s">
        <v>53</v>
      </c>
      <c r="D33" s="25" t="s">
        <v>50</v>
      </c>
      <c r="E33" s="25"/>
      <c r="F33" s="25"/>
      <c r="G33" s="25"/>
      <c r="H33" s="25"/>
      <c r="I33" s="25"/>
      <c r="J33" s="4">
        <v>80</v>
      </c>
      <c r="K33" s="4">
        <v>75</v>
      </c>
      <c r="L33" s="4">
        <v>70</v>
      </c>
      <c r="M33" s="4">
        <v>70</v>
      </c>
      <c r="N33" s="4">
        <v>75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9">
        <f t="shared" si="2"/>
        <v>74</v>
      </c>
    </row>
    <row r="34" spans="2:21" x14ac:dyDescent="0.25">
      <c r="C34" s="20"/>
      <c r="D34" s="20"/>
      <c r="E34" s="1"/>
      <c r="H34" s="21" t="s">
        <v>19</v>
      </c>
      <c r="I34" s="21"/>
      <c r="J34" s="10">
        <f>COUNTIF(J9:J33,"&gt;=70")</f>
        <v>20</v>
      </c>
      <c r="K34" s="10">
        <f>COUNTIF(K9:K33,"&gt;=70")</f>
        <v>23</v>
      </c>
      <c r="L34" s="10">
        <f>COUNTIF(L9:L33,"&gt;=70")</f>
        <v>22</v>
      </c>
      <c r="M34" s="10">
        <f>COUNTIF(M9:M33,"&gt;=70")</f>
        <v>25</v>
      </c>
      <c r="N34" s="10">
        <f t="shared" ref="N34:S34" si="3">COUNTIF(N9:N33,"&gt;=70")</f>
        <v>22</v>
      </c>
      <c r="O34" s="10">
        <f t="shared" si="3"/>
        <v>0</v>
      </c>
      <c r="P34" s="10">
        <f t="shared" si="3"/>
        <v>0</v>
      </c>
      <c r="Q34" s="10">
        <f t="shared" si="3"/>
        <v>0</v>
      </c>
      <c r="R34" s="10">
        <f t="shared" si="3"/>
        <v>0</v>
      </c>
      <c r="S34" s="10">
        <f t="shared" si="3"/>
        <v>0</v>
      </c>
      <c r="T34" s="10">
        <f>COUNTIF(T9:T33,"&gt;=70")</f>
        <v>20</v>
      </c>
    </row>
    <row r="35" spans="2:21" x14ac:dyDescent="0.25">
      <c r="C35" s="20"/>
      <c r="D35" s="20"/>
      <c r="E35" s="7"/>
      <c r="H35" s="22" t="s">
        <v>20</v>
      </c>
      <c r="I35" s="22"/>
      <c r="J35" s="11">
        <f>COUNTIF(J9:J33,"&lt;70")</f>
        <v>5</v>
      </c>
      <c r="K35" s="11">
        <f t="shared" ref="K35:T35" si="4">COUNTIF(K9:K33,"&lt;70")</f>
        <v>2</v>
      </c>
      <c r="L35" s="11">
        <f t="shared" si="4"/>
        <v>3</v>
      </c>
      <c r="M35" s="11">
        <f t="shared" si="4"/>
        <v>0</v>
      </c>
      <c r="N35" s="11">
        <f t="shared" si="4"/>
        <v>3</v>
      </c>
      <c r="O35" s="11">
        <f t="shared" si="4"/>
        <v>25</v>
      </c>
      <c r="P35" s="11">
        <f t="shared" si="4"/>
        <v>25</v>
      </c>
      <c r="Q35" s="11">
        <f t="shared" si="4"/>
        <v>25</v>
      </c>
      <c r="R35" s="11">
        <f t="shared" si="4"/>
        <v>25</v>
      </c>
      <c r="S35" s="11">
        <f t="shared" si="4"/>
        <v>25</v>
      </c>
      <c r="T35" s="11">
        <f t="shared" si="4"/>
        <v>5</v>
      </c>
    </row>
    <row r="36" spans="2:21" x14ac:dyDescent="0.25">
      <c r="C36" s="20"/>
      <c r="D36" s="20"/>
      <c r="E36" s="20"/>
      <c r="H36" s="22" t="s">
        <v>21</v>
      </c>
      <c r="I36" s="22"/>
      <c r="J36" s="11">
        <f>COUNT(J9:J33)</f>
        <v>25</v>
      </c>
      <c r="K36" s="11">
        <f>COUNT(K9:K33)</f>
        <v>25</v>
      </c>
      <c r="L36" s="11">
        <f>COUNT(L9:L33)</f>
        <v>25</v>
      </c>
      <c r="M36" s="11">
        <f>COUNT(M9:M33)</f>
        <v>25</v>
      </c>
      <c r="N36" s="11">
        <f t="shared" ref="N36:R36" si="5">COUNT(N9:N33)</f>
        <v>25</v>
      </c>
      <c r="O36" s="11">
        <f t="shared" si="5"/>
        <v>25</v>
      </c>
      <c r="P36" s="11">
        <f t="shared" si="5"/>
        <v>25</v>
      </c>
      <c r="Q36" s="11">
        <f t="shared" si="5"/>
        <v>25</v>
      </c>
      <c r="R36" s="11">
        <f t="shared" si="5"/>
        <v>25</v>
      </c>
      <c r="S36" s="11">
        <f>COUNT(S9:S33)</f>
        <v>25</v>
      </c>
      <c r="T36" s="11">
        <f>COUNT(T9:T33)</f>
        <v>25</v>
      </c>
    </row>
    <row r="37" spans="2:21" x14ac:dyDescent="0.25">
      <c r="C37" s="20"/>
      <c r="D37" s="20"/>
      <c r="E37" s="1"/>
      <c r="H37" s="23" t="s">
        <v>16</v>
      </c>
      <c r="I37" s="23"/>
      <c r="J37" s="12">
        <f>J34/J36</f>
        <v>0.8</v>
      </c>
      <c r="K37" s="13">
        <f t="shared" ref="K37:T37" si="6">K34/K36</f>
        <v>0.92</v>
      </c>
      <c r="L37" s="13">
        <f t="shared" si="6"/>
        <v>0.88</v>
      </c>
      <c r="M37" s="13">
        <f t="shared" si="6"/>
        <v>1</v>
      </c>
      <c r="N37" s="13">
        <f t="shared" si="6"/>
        <v>0.88</v>
      </c>
      <c r="O37" s="13">
        <f t="shared" si="6"/>
        <v>0</v>
      </c>
      <c r="P37" s="13">
        <f t="shared" si="6"/>
        <v>0</v>
      </c>
      <c r="Q37" s="13">
        <f t="shared" si="6"/>
        <v>0</v>
      </c>
      <c r="R37" s="13">
        <f t="shared" si="6"/>
        <v>0</v>
      </c>
      <c r="S37" s="13">
        <f t="shared" si="6"/>
        <v>0</v>
      </c>
      <c r="T37" s="13">
        <f t="shared" si="6"/>
        <v>0.8</v>
      </c>
    </row>
    <row r="38" spans="2:21" x14ac:dyDescent="0.25">
      <c r="C38" s="20"/>
      <c r="D38" s="20"/>
      <c r="E38" s="1"/>
      <c r="H38" s="23" t="s">
        <v>17</v>
      </c>
      <c r="I38" s="23"/>
      <c r="J38" s="12">
        <f>J35/J36</f>
        <v>0.2</v>
      </c>
      <c r="K38" s="12">
        <f t="shared" ref="K38:T38" si="7">K35/K36</f>
        <v>0.08</v>
      </c>
      <c r="L38" s="13">
        <f t="shared" si="7"/>
        <v>0.12</v>
      </c>
      <c r="M38" s="13">
        <f t="shared" si="7"/>
        <v>0</v>
      </c>
      <c r="N38" s="13">
        <f t="shared" si="7"/>
        <v>0.12</v>
      </c>
      <c r="O38" s="13">
        <f t="shared" si="7"/>
        <v>1</v>
      </c>
      <c r="P38" s="13">
        <f t="shared" si="7"/>
        <v>1</v>
      </c>
      <c r="Q38" s="13">
        <f t="shared" si="7"/>
        <v>1</v>
      </c>
      <c r="R38" s="13">
        <f t="shared" si="7"/>
        <v>1</v>
      </c>
      <c r="S38" s="13">
        <f t="shared" si="7"/>
        <v>1</v>
      </c>
      <c r="T38" s="13">
        <f t="shared" si="7"/>
        <v>0.2</v>
      </c>
    </row>
    <row r="39" spans="2:21" x14ac:dyDescent="0.25">
      <c r="C39" s="20"/>
      <c r="D39" s="20"/>
      <c r="E39" s="7"/>
    </row>
    <row r="40" spans="2:21" x14ac:dyDescent="0.25">
      <c r="C40" s="1"/>
      <c r="D40" s="1"/>
      <c r="E40" s="7"/>
    </row>
    <row r="41" spans="2:21" x14ac:dyDescent="0.25"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2:21" x14ac:dyDescent="0.25">
      <c r="J42" s="26" t="s">
        <v>18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</sheetData>
  <sortState xmlns:xlrd2="http://schemas.microsoft.com/office/spreadsheetml/2017/richdata2" ref="D10:I33">
    <sortCondition ref="D10:D33"/>
  </sortState>
  <mergeCells count="47">
    <mergeCell ref="C38:D38"/>
    <mergeCell ref="H38:I38"/>
    <mergeCell ref="C39:D39"/>
    <mergeCell ref="J41:U41"/>
    <mergeCell ref="J42:U42"/>
    <mergeCell ref="C35:D35"/>
    <mergeCell ref="H35:I35"/>
    <mergeCell ref="C36:E36"/>
    <mergeCell ref="H36:I36"/>
    <mergeCell ref="C37:D37"/>
    <mergeCell ref="H37:I37"/>
    <mergeCell ref="C34:D34"/>
    <mergeCell ref="H34:I34"/>
    <mergeCell ref="D32:I32"/>
    <mergeCell ref="D33:I33"/>
    <mergeCell ref="D31:I31"/>
    <mergeCell ref="D28:I28"/>
    <mergeCell ref="D29:I29"/>
    <mergeCell ref="D30:I30"/>
    <mergeCell ref="D15:I15"/>
    <mergeCell ref="D16:I16"/>
    <mergeCell ref="D17:I17"/>
    <mergeCell ref="D18:I18"/>
    <mergeCell ref="D19:I19"/>
    <mergeCell ref="D21:I21"/>
    <mergeCell ref="D22:I22"/>
    <mergeCell ref="D20:I20"/>
    <mergeCell ref="D23:I23"/>
    <mergeCell ref="D24:I24"/>
    <mergeCell ref="D25:I25"/>
    <mergeCell ref="D26:I26"/>
    <mergeCell ref="D27:I27"/>
    <mergeCell ref="D14:I14"/>
    <mergeCell ref="B2:U2"/>
    <mergeCell ref="C3:U3"/>
    <mergeCell ref="D4:G4"/>
    <mergeCell ref="J4:K4"/>
    <mergeCell ref="S4:T4"/>
    <mergeCell ref="D6:G6"/>
    <mergeCell ref="I6:J6"/>
    <mergeCell ref="K6:U6"/>
    <mergeCell ref="D8:I8"/>
    <mergeCell ref="D10:I10"/>
    <mergeCell ref="D11:I11"/>
    <mergeCell ref="D13:I13"/>
    <mergeCell ref="D9:I9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ECOLOGIA</vt:lpstr>
      <vt:lpstr>CONTAMINACION ATMOSFERICA</vt:lpstr>
      <vt:lpstr>COMPONENTES DE EQUIPO INDUSTRIA</vt:lpstr>
      <vt:lpstr>'CONTAMINACION ATMOSFERICA'!Área_de_impresión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2024-04-23T01:25:33Z</dcterms:modified>
</cp:coreProperties>
</file>