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drawings/drawing4.xml" ContentType="application/vnd.openxmlformats-officedocument.drawing+xml"/>
  <Override PartName="/xl/drawings/drawing5.xml" ContentType="application/vnd.openxmlformats-officedocument.drawing+xml"/>
  <Override PartName="/xl/media/image1.png" ContentType="image/png"/>
  <Override PartName="/xl/media/image2.png" ContentType="image/png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  <sheet name="Hoja6" sheetId="6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<sst xmlns="http://schemas.openxmlformats.org/spreadsheetml/2006/main" count="225" uniqueCount="51">
  <si>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</si>
  <si>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</si>
  <si>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</si>
  <si>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</si>
  <si>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</si>
  <si>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</si>
  <si>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</si>
  <si>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</si>
  <si>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</si>
  <si>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</si>
  <si>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 – JUL 2024</t>
  </si>
  <si>
    <t xml:space="preserve">PROFESOR (A):</t>
  </si>
  <si>
    <t xml:space="preserve">LORENZO DE JESÚS ORGANISTA OLIVEROS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</si>
  <si>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</si>
  <si>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</si>
  <si>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</si>
  <si>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</si>
  <si>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</si>
  <si>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</si>
  <si>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</si>
  <si>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</si>
  <si>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</si>
  <si>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</si>
  <si>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</si>
  <si>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</si>
  <si>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</si>
  <si>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</si>
  <si>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</si>
  <si>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PROGRAMACIÓN EN AMBIENTE CLIENTE SERVIDOR</t>
  </si>
  <si>
    <t xml:space="preserve">610A</t>
  </si>
  <si>
    <t xml:space="preserve">IINF</t>
  </si>
  <si>
    <t xml:space="preserve">TÉCNICAS DE ANÁLISIS MINERÍA Y VISUALIZACIÓN</t>
  </si>
  <si>
    <t xml:space="preserve">810A</t>
  </si>
  <si>
    <t xml:space="preserve">SOFTWARE DE APLICACIÓN EJECUTIVO</t>
  </si>
  <si>
    <t xml:space="preserve">S/E</t>
  </si>
  <si>
    <t xml:space="preserve">207A</t>
  </si>
  <si>
    <t xml:space="preserve">IGEM</t>
  </si>
  <si>
    <t xml:space="preserve">TALLER DE FINANZAS Y GESTIÓN EMPRESARIAL</t>
  </si>
  <si>
    <t xml:space="preserve">807B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</si>
  <si>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</si>
  <si>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</si>
  <si>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</si>
  <si>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</si>
  <si>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</si>
  <si>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</si>
  <si>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II</t>
  </si>
  <si>
    <t xml:space="preserve">III</t>
  </si>
  <si>
    <t xml:space="preserve">INFORMÄTICA</t>
  </si>
  <si>
    <t xml:space="preserve">IV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</si>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</sst>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2436840</xdr:colOff>
      <xdr:row>0</xdr:row>
      <xdr:rowOff>745560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684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632520</xdr:colOff>
      <xdr:row>0</xdr:row>
      <xdr:rowOff>754200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58640" y="56160"/>
          <a:ext cx="1360080" cy="698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2436840</xdr:colOff>
      <xdr:row>0</xdr:row>
      <xdr:rowOff>745560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84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677160</xdr:colOff>
      <xdr:row>0</xdr:row>
      <xdr:rowOff>731520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503280" y="33480"/>
          <a:ext cx="1360080" cy="698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2436840</xdr:colOff>
      <xdr:row>0</xdr:row>
      <xdr:rowOff>745560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84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677160</xdr:colOff>
      <xdr:row>0</xdr:row>
      <xdr:rowOff>765360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503280" y="67320"/>
          <a:ext cx="1360080" cy="698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2436840</xdr:colOff>
      <xdr:row>0</xdr:row>
      <xdr:rowOff>745560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84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666000</xdr:colOff>
      <xdr:row>0</xdr:row>
      <xdr:rowOff>743040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92120" y="45000"/>
          <a:ext cx="1360080" cy="698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2436840</xdr:colOff>
      <xdr:row>0</xdr:row>
      <xdr:rowOff>745560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84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666000</xdr:colOff>
      <xdr:row>0</xdr:row>
      <xdr:rowOff>720360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92120" y="22320"/>
          <a:ext cx="1360080" cy="698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G38" activeCellId="0" sqref="G3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25</v>
      </c>
      <c r="F14" s="20" t="n">
        <v>23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73</v>
      </c>
      <c r="N14" s="22" t="n">
        <v>0.6</v>
      </c>
    </row>
    <row r="15" s="23" customFormat="true" ht="23.85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6</v>
      </c>
      <c r="F15" s="20" t="n">
        <v>6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96</v>
      </c>
      <c r="N15" s="22" t="n">
        <v>0.5</v>
      </c>
    </row>
    <row r="16" s="23" customFormat="true" ht="12.75" hidden="false" customHeight="false" outlineLevel="0" collapsed="false">
      <c r="A16" s="19" t="s">
        <v>33</v>
      </c>
      <c r="B16" s="20" t="s">
        <v>34</v>
      </c>
      <c r="C16" s="20" t="s">
        <v>35</v>
      </c>
      <c r="D16" s="20" t="s">
        <v>36</v>
      </c>
      <c r="E16" s="20" t="n">
        <v>35</v>
      </c>
      <c r="F16" s="20" t="n">
        <v>0</v>
      </c>
      <c r="G16" s="20"/>
      <c r="H16" s="21"/>
      <c r="I16" s="20" t="n">
        <f aca="false">(E16-SUM(F16:G16))-K16</f>
        <v>35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3.85" hidden="false" customHeight="false" outlineLevel="0" collapsed="false">
      <c r="A17" s="19" t="s">
        <v>37</v>
      </c>
      <c r="B17" s="20" t="s">
        <v>25</v>
      </c>
      <c r="C17" s="20" t="s">
        <v>38</v>
      </c>
      <c r="D17" s="20" t="s">
        <v>36</v>
      </c>
      <c r="E17" s="20" t="n">
        <v>30</v>
      </c>
      <c r="F17" s="20" t="n">
        <v>30</v>
      </c>
      <c r="G17" s="20"/>
      <c r="H17" s="21"/>
      <c r="I17" s="20" t="n">
        <f aca="false">(E17-SUM(F17:G17))-K17</f>
        <v>0</v>
      </c>
      <c r="J17" s="21"/>
      <c r="K17" s="20" t="n">
        <v>0</v>
      </c>
      <c r="L17" s="21" t="n">
        <f aca="false">K17/E17</f>
        <v>0</v>
      </c>
      <c r="M17" s="20" t="n">
        <v>98</v>
      </c>
      <c r="N17" s="22" t="n">
        <v>0.63</v>
      </c>
    </row>
    <row r="18" s="23" customFormat="true" ht="23.8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96</v>
      </c>
      <c r="F28" s="25" t="n">
        <f aca="false">SUM(F14:F27)</f>
        <v>59</v>
      </c>
      <c r="G28" s="25" t="n">
        <f aca="false">SUM(G14:G27)</f>
        <v>0</v>
      </c>
      <c r="H28" s="26"/>
      <c r="I28" s="25" t="n">
        <f aca="false">(E28-SUM(F28:G28))-K28</f>
        <v>37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89</v>
      </c>
      <c r="N28" s="27" t="n">
        <f aca="false">AVERAGE(N14:N27)</f>
        <v>0.576666666666667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G37" activeCellId="0" sqref="G3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 – JUL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1" hidden="false" customHeight="true" outlineLevel="0" collapsed="false">
      <c r="A14" s="37" t="str">
        <f aca="false">'1'!A14</f>
        <v>PROGRAMACIÓN EN AMBIENTE CLIENTE SERVIDOR</v>
      </c>
      <c r="B14" s="20" t="s">
        <v>45</v>
      </c>
      <c r="C14" s="20" t="s">
        <v>29</v>
      </c>
      <c r="D14" s="20" t="s">
        <v>30</v>
      </c>
      <c r="E14" s="20" t="n">
        <v>25</v>
      </c>
      <c r="F14" s="20" t="n">
        <v>23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88</v>
      </c>
      <c r="N14" s="22" t="n">
        <v>0.92</v>
      </c>
    </row>
    <row r="15" s="23" customFormat="true" ht="24.1" hidden="false" customHeight="true" outlineLevel="0" collapsed="false">
      <c r="A15" s="37" t="str">
        <f aca="false">'1'!A15</f>
        <v>TÉCNICAS DE ANÁLISIS MINERÍA Y VISUALIZACIÓN</v>
      </c>
      <c r="B15" s="20" t="s">
        <v>45</v>
      </c>
      <c r="C15" s="20" t="s">
        <v>32</v>
      </c>
      <c r="D15" s="20" t="s">
        <v>30</v>
      </c>
      <c r="E15" s="20" t="n">
        <v>6</v>
      </c>
      <c r="F15" s="20" t="n">
        <v>5</v>
      </c>
      <c r="G15" s="20"/>
      <c r="H15" s="21"/>
      <c r="I15" s="20" t="n">
        <f aca="false">(E15-SUM(F15:G15))-K15</f>
        <v>1</v>
      </c>
      <c r="J15" s="21"/>
      <c r="K15" s="20" t="n">
        <v>0</v>
      </c>
      <c r="L15" s="21" t="n">
        <f aca="false">K15/E15</f>
        <v>0</v>
      </c>
      <c r="M15" s="20" t="n">
        <v>81</v>
      </c>
      <c r="N15" s="22" t="n">
        <v>0.83</v>
      </c>
    </row>
    <row r="16" s="23" customFormat="true" ht="14.35" hidden="false" customHeight="true" outlineLevel="0" collapsed="false">
      <c r="A16" s="37" t="str">
        <f aca="false">'1'!A16</f>
        <v>SOFTWARE DE APLICACIÓN EJECUTIVO</v>
      </c>
      <c r="B16" s="20" t="s">
        <v>25</v>
      </c>
      <c r="C16" s="20" t="s">
        <v>35</v>
      </c>
      <c r="D16" s="20" t="s">
        <v>36</v>
      </c>
      <c r="E16" s="20" t="n">
        <v>35</v>
      </c>
      <c r="F16" s="20" t="n">
        <v>28</v>
      </c>
      <c r="G16" s="20"/>
      <c r="H16" s="21"/>
      <c r="I16" s="20" t="n">
        <f aca="false">(E16-SUM(F16:G16))-K16</f>
        <v>7</v>
      </c>
      <c r="J16" s="21"/>
      <c r="K16" s="20" t="n">
        <v>0</v>
      </c>
      <c r="L16" s="21" t="n">
        <f aca="false">K16/E16</f>
        <v>0</v>
      </c>
      <c r="M16" s="20" t="n">
        <v>75</v>
      </c>
      <c r="N16" s="22" t="n">
        <v>0.8</v>
      </c>
    </row>
    <row r="17" s="23" customFormat="true" ht="24.1" hidden="false" customHeight="true" outlineLevel="0" collapsed="false">
      <c r="A17" s="37" t="str">
        <f aca="false">'1'!A17</f>
        <v>TALLER DE FINANZAS Y GESTIÓN EMPRESARIAL</v>
      </c>
      <c r="B17" s="20" t="s">
        <v>45</v>
      </c>
      <c r="C17" s="20" t="s">
        <v>38</v>
      </c>
      <c r="D17" s="20" t="s">
        <v>36</v>
      </c>
      <c r="E17" s="20" t="n">
        <v>30</v>
      </c>
      <c r="F17" s="20" t="n">
        <v>28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92</v>
      </c>
      <c r="N17" s="22" t="n">
        <v>0.93</v>
      </c>
    </row>
    <row r="18" s="23" customFormat="true" ht="23.85" hidden="false" customHeight="false" outlineLevel="0" collapsed="false">
      <c r="A18" s="37"/>
      <c r="B18" s="20"/>
      <c r="C18" s="20"/>
      <c r="D18" s="20"/>
      <c r="E18" s="20"/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96</v>
      </c>
      <c r="F28" s="25" t="n">
        <f aca="false">SUM(F14:F27)</f>
        <v>84</v>
      </c>
      <c r="G28" s="25" t="n">
        <f aca="false">SUM(G14:G27)</f>
        <v>0</v>
      </c>
      <c r="H28" s="26" t="n">
        <f aca="false">SUM(F28:G28)/E28</f>
        <v>0.875</v>
      </c>
      <c r="I28" s="25" t="n">
        <f aca="false">(E28-SUM(F28:G28))-K28</f>
        <v>12</v>
      </c>
      <c r="J28" s="26" t="n">
        <f aca="false">I28/E28</f>
        <v>0.125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84</v>
      </c>
      <c r="N28" s="27" t="n">
        <f aca="false">AVERAGE(N14:N27)</f>
        <v>0.87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G37" activeCellId="0" sqref="G3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 – JUL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9.1" hidden="false" customHeight="true" outlineLevel="0" collapsed="false">
      <c r="A14" s="37" t="str">
        <f aca="false">'1'!A14</f>
        <v>PROGRAMACIÓN EN AMBIENTE CLIENTE SERVIDOR</v>
      </c>
      <c r="B14" s="20" t="s">
        <v>46</v>
      </c>
      <c r="C14" s="20" t="s">
        <v>29</v>
      </c>
      <c r="D14" s="20" t="s">
        <v>30</v>
      </c>
      <c r="E14" s="20" t="n">
        <v>25</v>
      </c>
      <c r="F14" s="20" t="n">
        <v>24</v>
      </c>
      <c r="G14" s="20"/>
      <c r="H14" s="21"/>
      <c r="I14" s="20" t="n">
        <v>1</v>
      </c>
      <c r="J14" s="21"/>
      <c r="K14" s="20" t="n">
        <v>0</v>
      </c>
      <c r="L14" s="21" t="n">
        <v>0</v>
      </c>
      <c r="M14" s="20" t="n">
        <v>94</v>
      </c>
      <c r="N14" s="22" t="n">
        <v>0.96</v>
      </c>
    </row>
    <row r="15" s="23" customFormat="true" ht="23.5" hidden="false" customHeight="false" outlineLevel="0" collapsed="false">
      <c r="A15" s="37" t="str">
        <f aca="false">'1'!A15</f>
        <v>TÉCNICAS DE ANÁLISIS MINERÍA Y VISUALIZACIÓN</v>
      </c>
      <c r="B15" s="20" t="s">
        <v>46</v>
      </c>
      <c r="C15" s="20" t="s">
        <v>32</v>
      </c>
      <c r="D15" s="20" t="s">
        <v>30</v>
      </c>
      <c r="E15" s="20" t="n">
        <v>6</v>
      </c>
      <c r="F15" s="20" t="n">
        <v>6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95</v>
      </c>
      <c r="N15" s="22" t="n">
        <v>0.5</v>
      </c>
    </row>
    <row r="16" s="23" customFormat="true" ht="12.75" hidden="false" customHeight="false" outlineLevel="0" collapsed="false">
      <c r="A16" s="37" t="str">
        <f aca="false">'1'!A16</f>
        <v>SOFTWARE DE APLICACIÓN EJECUTIVO</v>
      </c>
      <c r="B16" s="20" t="s">
        <v>34</v>
      </c>
      <c r="C16" s="20" t="s">
        <v>35</v>
      </c>
      <c r="D16" s="20" t="s">
        <v>36</v>
      </c>
      <c r="E16" s="20" t="n">
        <v>35</v>
      </c>
      <c r="F16" s="20" t="n">
        <v>0</v>
      </c>
      <c r="G16" s="20"/>
      <c r="H16" s="21"/>
      <c r="I16" s="20" t="n">
        <f aca="false">(E16-SUM(F16:G16))-K16</f>
        <v>35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3.5" hidden="false" customHeight="false" outlineLevel="0" collapsed="false">
      <c r="A17" s="37" t="str">
        <f aca="false">'1'!A17</f>
        <v>TALLER DE FINANZAS Y GESTIÓN EMPRESARIAL</v>
      </c>
      <c r="B17" s="20" t="s">
        <v>46</v>
      </c>
      <c r="C17" s="20" t="s">
        <v>38</v>
      </c>
      <c r="D17" s="20" t="s">
        <v>36</v>
      </c>
      <c r="E17" s="20" t="n">
        <v>30</v>
      </c>
      <c r="F17" s="20" t="n">
        <v>29</v>
      </c>
      <c r="G17" s="20"/>
      <c r="H17" s="21"/>
      <c r="I17" s="20" t="n">
        <v>1</v>
      </c>
      <c r="J17" s="21"/>
      <c r="K17" s="20" t="n">
        <v>0</v>
      </c>
      <c r="L17" s="21" t="n">
        <v>0</v>
      </c>
      <c r="M17" s="20" t="n">
        <v>94</v>
      </c>
      <c r="N17" s="22" t="n">
        <v>0.8</v>
      </c>
    </row>
    <row r="18" s="23" customFormat="true" ht="23.85" hidden="false" customHeight="false" outlineLevel="0" collapsed="false">
      <c r="A18" s="37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37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96</v>
      </c>
      <c r="F28" s="25" t="n">
        <f aca="false">SUM(F14:F27)</f>
        <v>59</v>
      </c>
      <c r="G28" s="25" t="n">
        <f aca="false">SUM(G14:G27)</f>
        <v>0</v>
      </c>
      <c r="H28" s="26" t="n">
        <f aca="false">SUM(F28:G28)/E28</f>
        <v>0.614583333333333</v>
      </c>
      <c r="I28" s="25" t="n">
        <f aca="false">(E28-SUM(F28:G28))-K28</f>
        <v>37</v>
      </c>
      <c r="J28" s="26" t="n">
        <f aca="false">I28/E28</f>
        <v>0.385416666666667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94.3333333333333</v>
      </c>
      <c r="N28" s="27" t="n">
        <f aca="false">AVERAGE(N14:N27)</f>
        <v>0.753333333333333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G37" activeCellId="0" sqref="G3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47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 – JUL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5" hidden="false" customHeight="false" outlineLevel="0" collapsed="false">
      <c r="A14" s="37" t="str">
        <f aca="false">'1'!A14</f>
        <v>PROGRAMACIÓN EN AMBIENTE CLIENTE SERVIDOR</v>
      </c>
      <c r="B14" s="20" t="s">
        <v>48</v>
      </c>
      <c r="C14" s="20" t="s">
        <v>29</v>
      </c>
      <c r="D14" s="20" t="s">
        <v>30</v>
      </c>
      <c r="E14" s="20" t="n">
        <v>25</v>
      </c>
      <c r="F14" s="20" t="n">
        <v>24</v>
      </c>
      <c r="G14" s="20"/>
      <c r="H14" s="21"/>
      <c r="I14" s="20" t="n">
        <v>1</v>
      </c>
      <c r="J14" s="21"/>
      <c r="K14" s="20" t="n">
        <v>0</v>
      </c>
      <c r="L14" s="21" t="n">
        <v>0</v>
      </c>
      <c r="M14" s="20" t="n">
        <v>95</v>
      </c>
      <c r="N14" s="22" t="n">
        <v>0.96</v>
      </c>
    </row>
    <row r="15" s="23" customFormat="true" ht="23.5" hidden="false" customHeight="false" outlineLevel="0" collapsed="false">
      <c r="A15" s="37" t="str">
        <f aca="false">'1'!A15</f>
        <v>TÉCNICAS DE ANÁLISIS MINERÍA Y VISUALIZACIÓN</v>
      </c>
      <c r="B15" s="20" t="s">
        <v>48</v>
      </c>
      <c r="C15" s="20" t="s">
        <v>32</v>
      </c>
      <c r="D15" s="20" t="s">
        <v>30</v>
      </c>
      <c r="E15" s="20" t="n">
        <v>6</v>
      </c>
      <c r="F15" s="20" t="n">
        <v>6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100</v>
      </c>
      <c r="N15" s="22" t="n">
        <v>0.67</v>
      </c>
    </row>
    <row r="16" s="23" customFormat="true" ht="12.75" hidden="false" customHeight="false" outlineLevel="0" collapsed="false">
      <c r="A16" s="37" t="str">
        <f aca="false">'1'!A16</f>
        <v>SOFTWARE DE APLICACIÓN EJECUTIVO</v>
      </c>
      <c r="B16" s="20" t="s">
        <v>45</v>
      </c>
      <c r="C16" s="20" t="s">
        <v>35</v>
      </c>
      <c r="D16" s="20" t="s">
        <v>36</v>
      </c>
      <c r="E16" s="20" t="n">
        <v>35</v>
      </c>
      <c r="F16" s="20" t="n">
        <v>26</v>
      </c>
      <c r="G16" s="20"/>
      <c r="H16" s="21"/>
      <c r="I16" s="20" t="n">
        <f aca="false">(E16-SUM(F16:G16))-K16</f>
        <v>9</v>
      </c>
      <c r="J16" s="21"/>
      <c r="K16" s="20" t="n">
        <v>0</v>
      </c>
      <c r="L16" s="21" t="n">
        <f aca="false">K16/E16</f>
        <v>0</v>
      </c>
      <c r="M16" s="20" t="n">
        <v>70</v>
      </c>
      <c r="N16" s="22" t="n">
        <v>0.74</v>
      </c>
    </row>
    <row r="17" s="23" customFormat="true" ht="23.5" hidden="false" customHeight="false" outlineLevel="0" collapsed="false">
      <c r="A17" s="37" t="str">
        <f aca="false">'1'!A17</f>
        <v>TALLER DE FINANZAS Y GESTIÓN EMPRESARIAL</v>
      </c>
      <c r="B17" s="20" t="s">
        <v>48</v>
      </c>
      <c r="C17" s="20" t="s">
        <v>38</v>
      </c>
      <c r="D17" s="20" t="s">
        <v>36</v>
      </c>
      <c r="E17" s="20" t="n">
        <v>30</v>
      </c>
      <c r="F17" s="20" t="n">
        <v>29</v>
      </c>
      <c r="G17" s="20"/>
      <c r="H17" s="21"/>
      <c r="I17" s="20" t="n">
        <v>1</v>
      </c>
      <c r="J17" s="21"/>
      <c r="K17" s="20" t="n">
        <v>0</v>
      </c>
      <c r="L17" s="21" t="n">
        <v>0</v>
      </c>
      <c r="M17" s="20" t="n">
        <v>90</v>
      </c>
      <c r="N17" s="22" t="n">
        <v>0.57</v>
      </c>
    </row>
    <row r="18" s="23" customFormat="true" ht="23.85" hidden="false" customHeight="false" outlineLevel="0" collapsed="false">
      <c r="A18" s="37"/>
      <c r="B18" s="20"/>
      <c r="C18" s="20"/>
      <c r="D18" s="20"/>
      <c r="E18" s="20"/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96</v>
      </c>
      <c r="F28" s="25" t="n">
        <f aca="false">SUM(F14:F27)</f>
        <v>85</v>
      </c>
      <c r="G28" s="25" t="n">
        <f aca="false">SUM(G14:G27)</f>
        <v>0</v>
      </c>
      <c r="H28" s="26" t="n">
        <f aca="false">SUM(F28:G28)/E28</f>
        <v>0.885416666666667</v>
      </c>
      <c r="I28" s="25" t="n">
        <f aca="false">(E28-SUM(F28:G28))-K28</f>
        <v>11</v>
      </c>
      <c r="J28" s="26" t="n">
        <f aca="false">I28/E28</f>
        <v>0.114583333333333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88.75</v>
      </c>
      <c r="N28" s="27" t="n">
        <f aca="false">AVERAGE(N14:N27)</f>
        <v>0.735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G38" activeCellId="0" sqref="G3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49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 – JUL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37" t="str">
        <f aca="false">'1'!A14</f>
        <v>PROGRAMACIÓN EN AMBIENTE CLIENTE SERVIDOR</v>
      </c>
      <c r="B14" s="20" t="s">
        <v>50</v>
      </c>
      <c r="C14" s="20" t="str">
        <f aca="false">'1'!C14</f>
        <v>610A</v>
      </c>
      <c r="D14" s="20" t="str">
        <f aca="false">'1'!D14</f>
        <v>IINF</v>
      </c>
      <c r="E14" s="20" t="n">
        <f aca="false">'1'!E14</f>
        <v>25</v>
      </c>
      <c r="F14" s="20" t="n">
        <v>19</v>
      </c>
      <c r="G14" s="20" t="n">
        <v>5</v>
      </c>
      <c r="H14" s="21" t="n">
        <v>0.96</v>
      </c>
      <c r="I14" s="20" t="n">
        <v>1</v>
      </c>
      <c r="J14" s="21" t="n">
        <v>0.04</v>
      </c>
      <c r="K14" s="20" t="n">
        <v>0</v>
      </c>
      <c r="L14" s="21" t="n">
        <v>0</v>
      </c>
      <c r="M14" s="20" t="n">
        <v>91</v>
      </c>
      <c r="N14" s="22" t="n">
        <v>0.8</v>
      </c>
    </row>
    <row r="15" s="23" customFormat="true" ht="23.85" hidden="false" customHeight="false" outlineLevel="0" collapsed="false">
      <c r="A15" s="37" t="str">
        <f aca="false">'1'!A15</f>
        <v>TÉCNICAS DE ANÁLISIS MINERÍA Y VISUALIZACIÓN</v>
      </c>
      <c r="B15" s="20" t="s">
        <v>50</v>
      </c>
      <c r="C15" s="20" t="str">
        <f aca="false">'1'!C15</f>
        <v>810A</v>
      </c>
      <c r="D15" s="20" t="str">
        <f aca="false">'1'!D15</f>
        <v>IINF</v>
      </c>
      <c r="E15" s="20" t="n">
        <f aca="false">'1'!E15</f>
        <v>6</v>
      </c>
      <c r="F15" s="20" t="n">
        <v>5</v>
      </c>
      <c r="G15" s="20" t="n">
        <v>1</v>
      </c>
      <c r="H15" s="21" t="n">
        <v>1</v>
      </c>
      <c r="I15" s="20" t="n">
        <v>0</v>
      </c>
      <c r="J15" s="21" t="n">
        <v>0</v>
      </c>
      <c r="K15" s="20" t="n">
        <v>0</v>
      </c>
      <c r="L15" s="21" t="n">
        <v>0</v>
      </c>
      <c r="M15" s="20" t="n">
        <v>97</v>
      </c>
      <c r="N15" s="22" t="n">
        <v>0.5</v>
      </c>
    </row>
    <row r="16" s="23" customFormat="true" ht="12.75" hidden="false" customHeight="false" outlineLevel="0" collapsed="false">
      <c r="A16" s="37" t="str">
        <f aca="false">'1'!A16</f>
        <v>SOFTWARE DE APLICACIÓN EJECUTIVO</v>
      </c>
      <c r="B16" s="20" t="s">
        <v>50</v>
      </c>
      <c r="C16" s="20" t="str">
        <f aca="false">'1'!C16</f>
        <v>207A</v>
      </c>
      <c r="D16" s="20" t="str">
        <f aca="false">'1'!D16</f>
        <v>IGEM</v>
      </c>
      <c r="E16" s="20" t="n">
        <f aca="false">'1'!E16</f>
        <v>35</v>
      </c>
      <c r="F16" s="20" t="n">
        <v>24</v>
      </c>
      <c r="G16" s="20" t="n">
        <v>8</v>
      </c>
      <c r="H16" s="21" t="n">
        <v>0.91</v>
      </c>
      <c r="I16" s="20" t="n">
        <v>3</v>
      </c>
      <c r="J16" s="21" t="n">
        <v>0.09</v>
      </c>
      <c r="K16" s="20" t="n">
        <v>0</v>
      </c>
      <c r="L16" s="21" t="n">
        <v>0</v>
      </c>
      <c r="M16" s="20" t="n">
        <v>86</v>
      </c>
      <c r="N16" s="22" t="n">
        <v>0.77</v>
      </c>
    </row>
    <row r="17" s="23" customFormat="true" ht="23.85" hidden="false" customHeight="false" outlineLevel="0" collapsed="false">
      <c r="A17" s="37" t="str">
        <f aca="false">'1'!A17</f>
        <v>TALLER DE FINANZAS Y GESTIÓN EMPRESARIAL</v>
      </c>
      <c r="B17" s="20" t="s">
        <v>50</v>
      </c>
      <c r="C17" s="20" t="str">
        <f aca="false">'1'!C17</f>
        <v>807B</v>
      </c>
      <c r="D17" s="20" t="str">
        <f aca="false">'1'!D17</f>
        <v>IGEM</v>
      </c>
      <c r="E17" s="20" t="n">
        <f aca="false">'1'!E17</f>
        <v>30</v>
      </c>
      <c r="F17" s="20" t="n">
        <v>28</v>
      </c>
      <c r="G17" s="20" t="n">
        <v>2</v>
      </c>
      <c r="H17" s="21" t="n">
        <v>1</v>
      </c>
      <c r="I17" s="20" t="n">
        <v>0</v>
      </c>
      <c r="J17" s="21" t="n">
        <v>0</v>
      </c>
      <c r="K17" s="20" t="n">
        <v>0</v>
      </c>
      <c r="L17" s="21" t="n">
        <v>0</v>
      </c>
      <c r="M17" s="20" t="n">
        <v>96</v>
      </c>
      <c r="N17" s="22" t="n">
        <v>0.63</v>
      </c>
    </row>
    <row r="18" s="23" customFormat="true" ht="23.85" hidden="false" customHeight="false" outlineLevel="0" collapsed="false">
      <c r="A18" s="37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96</v>
      </c>
      <c r="F28" s="25" t="n">
        <f aca="false">SUM(F14:F27)</f>
        <v>76</v>
      </c>
      <c r="G28" s="25" t="n">
        <f aca="false">SUM(G14:G27)</f>
        <v>16</v>
      </c>
      <c r="H28" s="26" t="n">
        <f aca="false">SUM(F28:G28)/E28</f>
        <v>0.958333333333333</v>
      </c>
      <c r="I28" s="25" t="n">
        <f aca="false">(E28-SUM(F28:G28))-K28</f>
        <v>4</v>
      </c>
      <c r="J28" s="26" t="n">
        <f aca="false">I28/E28</f>
        <v>0.0416666666666667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92.5</v>
      </c>
      <c r="N28" s="27" t="n">
        <f aca="false">AVERAGE(N14:N27)</f>
        <v>0.675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2024-06-18T10:01:08Z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