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CALIFICACIÓN FEBRERO 2024\"/>
    </mc:Choice>
  </mc:AlternateContent>
  <xr:revisionPtr revIDLastSave="0" documentId="13_ncr:1_{D029FE05-61B3-456D-8144-B7F57265AF0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'4'!$A$1:$N$41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5" l="1"/>
  <c r="N28" i="25"/>
  <c r="M28" i="25"/>
  <c r="K28" i="25"/>
  <c r="G28" i="25"/>
  <c r="F28" i="25"/>
  <c r="E17" i="25"/>
  <c r="E28" i="25" s="1"/>
  <c r="L28" i="25" s="1"/>
  <c r="D17" i="25"/>
  <c r="E16" i="25"/>
  <c r="D16" i="25"/>
  <c r="D15" i="25"/>
  <c r="B37" i="25"/>
  <c r="L8" i="25"/>
  <c r="N32" i="24"/>
  <c r="M32" i="24"/>
  <c r="K32" i="24"/>
  <c r="G32" i="24"/>
  <c r="F32" i="24"/>
  <c r="D21" i="24"/>
  <c r="A21" i="24"/>
  <c r="D17" i="24"/>
  <c r="C17" i="24"/>
  <c r="A17" i="24"/>
  <c r="E14" i="24"/>
  <c r="E32" i="24" s="1"/>
  <c r="D14" i="24"/>
  <c r="C14" i="24"/>
  <c r="A14" i="24"/>
  <c r="B10" i="24"/>
  <c r="B41" i="24"/>
  <c r="L8" i="24"/>
  <c r="H8" i="24"/>
  <c r="E8" i="24"/>
  <c r="N28" i="23"/>
  <c r="M28" i="23"/>
  <c r="K28" i="23"/>
  <c r="G28" i="23"/>
  <c r="F28" i="23"/>
  <c r="D17" i="23"/>
  <c r="A17" i="23"/>
  <c r="D16" i="23"/>
  <c r="C16" i="23"/>
  <c r="A16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D16" i="22"/>
  <c r="E29" i="22"/>
  <c r="A16" i="22"/>
  <c r="D17" i="22"/>
  <c r="A17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2" i="24"/>
  <c r="I32" i="24"/>
  <c r="J32" i="24" s="1"/>
  <c r="L32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<sst xmlns="http://schemas.openxmlformats.org/spreadsheetml/2006/main" count="238" uniqueCount="50">
  <si>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</si>
  <si>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</si>
  <si>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</si>
  <si>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</si>
  <si>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</si>
  <si>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</si>
  <si>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</si>
  <si>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</si>
  <si>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</si>
  <si>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</si>
  <si>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</si>
  <si>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</si>
  <si>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</si>
  <si>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</si>
  <si>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</si>
  <si>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</si>
  <si>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</si>
  <si>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</si>
  <si>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</si>
  <si>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</si>
  <si>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</si>
  <si>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</si>
  <si>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</si>
  <si>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</si>
  <si>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</si>
  <si>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</si>
  <si>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</si>
  <si>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</si>
  <si>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</si>
  <si>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</si>
  <si>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</si>
  <si>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</si>
  <si>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</si>
  <si>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</si>
  <si>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</si>
  <si>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</si>
  <si>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Comunicación Corporativa</t>
  </si>
  <si>
    <t>Taller de Desarrollo Humano</t>
  </si>
  <si>
    <t xml:space="preserve">205A </t>
  </si>
  <si>
    <t>205B</t>
  </si>
  <si>
    <t>205A</t>
  </si>
  <si>
    <t>Lic. En Administración</t>
  </si>
  <si>
    <t>Febrero-Junio 2024</t>
  </si>
  <si>
    <t>Taller de Investigación I</t>
  </si>
  <si>
    <t>205C</t>
  </si>
  <si>
    <t>605B</t>
  </si>
  <si>
    <t xml:space="preserve">DIVISIÓN DE </t>
  </si>
  <si>
    <t>Lic. En Administación</t>
  </si>
  <si>
    <t>L.A.E. Renata Ramos Moreno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</si>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</sst>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96" zoomScaleNormal="96" zoomScaleSheetLayoutView="100" zoomScalePageLayoutView="85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 t="s">
        <v>3</v>
      </c>
      <c r="C8" s="29"/>
      <c r="D8" s="14" t="s">
        <v>4</v>
      </c>
      <c r="E8" s="5">
        <v>5</v>
      </c>
      <c r="G8" s="4" t="s">
        <v>5</v>
      </c>
      <c r="H8" s="5">
        <v>3</v>
      </c>
      <c r="I8" s="35" t="s">
        <v>6</v>
      </c>
      <c r="J8" s="35"/>
      <c r="K8" s="35"/>
      <c r="L8" s="29" t="s">
        <v>42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36</v>
      </c>
      <c r="B14" s="9" t="s">
        <v>34</v>
      </c>
      <c r="C14" s="9" t="s">
        <v>40</v>
      </c>
      <c r="D14" s="9" t="s">
        <v>30</v>
      </c>
      <c r="E14" s="9">
        <v>22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36</v>
      </c>
      <c r="B15" s="9" t="s">
        <v>35</v>
      </c>
      <c r="C15" s="9" t="s">
        <v>39</v>
      </c>
      <c r="D15" s="9" t="s">
        <v>30</v>
      </c>
      <c r="E15" s="9">
        <v>26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37</v>
      </c>
      <c r="B16" s="9" t="s">
        <v>35</v>
      </c>
      <c r="C16" s="9" t="s">
        <v>40</v>
      </c>
      <c r="D16" s="9" t="s">
        <v>30</v>
      </c>
      <c r="E16" s="9">
        <v>22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37</v>
      </c>
      <c r="B17" s="9" t="s">
        <v>35</v>
      </c>
      <c r="C17" s="9" t="s">
        <v>44</v>
      </c>
      <c r="D17" s="9" t="s">
        <v>30</v>
      </c>
      <c r="E17" s="9">
        <v>16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43</v>
      </c>
      <c r="B18" s="9" t="s">
        <v>35</v>
      </c>
      <c r="C18" s="9" t="s">
        <v>45</v>
      </c>
      <c r="D18" s="9" t="s">
        <v>30</v>
      </c>
      <c r="E18" s="9">
        <v>15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>
        <v>0</v>
      </c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3" zoomScale="85" zoomScaleNormal="85" zoomScaleSheetLayoutView="100" zoomScalePageLayoutView="85" workbookViewId="0">
      <selection activeCell="A3" sqref="A3:N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41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Comunicación Corporativa</v>
      </c>
      <c r="B14" s="9">
        <v>1</v>
      </c>
      <c r="C14" s="9" t="str">
        <f>'1'!C14</f>
        <v>205A</v>
      </c>
      <c r="D14" s="9" t="str">
        <f>'1'!D14</f>
        <v>LADM</v>
      </c>
      <c r="E14" s="9">
        <f>'1'!E14</f>
        <v>22</v>
      </c>
      <c r="F14" s="9">
        <v>18</v>
      </c>
      <c r="G14" s="9"/>
      <c r="H14" s="10">
        <v>0.82</v>
      </c>
      <c r="I14" s="9">
        <v>4</v>
      </c>
      <c r="J14" s="10">
        <v>0.18</v>
      </c>
      <c r="K14" s="9"/>
      <c r="L14" s="10">
        <v>0</v>
      </c>
      <c r="M14" s="9">
        <v>61</v>
      </c>
      <c r="N14" s="15">
        <v>1</v>
      </c>
    </row>
    <row r="15" spans="1:14" s="11" customFormat="1" x14ac:dyDescent="0.25">
      <c r="A15" s="9" t="str">
        <f>'1'!A15</f>
        <v>Comunicación Corporativa</v>
      </c>
      <c r="B15" s="9">
        <v>1</v>
      </c>
      <c r="C15" s="9" t="s">
        <v>39</v>
      </c>
      <c r="D15" s="9" t="s">
        <v>30</v>
      </c>
      <c r="E15" s="9">
        <v>26</v>
      </c>
      <c r="F15" s="9">
        <v>15</v>
      </c>
      <c r="G15" s="9"/>
      <c r="H15" s="10">
        <v>0.57999999999999996</v>
      </c>
      <c r="I15" s="9">
        <v>11</v>
      </c>
      <c r="J15" s="10">
        <v>0.42</v>
      </c>
      <c r="K15" s="9"/>
      <c r="L15" s="10">
        <v>0</v>
      </c>
      <c r="M15" s="9">
        <v>43</v>
      </c>
      <c r="N15" s="15">
        <v>1</v>
      </c>
    </row>
    <row r="16" spans="1:14" s="11" customFormat="1" x14ac:dyDescent="0.25">
      <c r="A16" s="9" t="str">
        <f>'1'!A16</f>
        <v>Taller de Desarrollo Humano</v>
      </c>
      <c r="B16" s="9">
        <v>1</v>
      </c>
      <c r="C16" s="9" t="s">
        <v>40</v>
      </c>
      <c r="D16" s="9" t="str">
        <f>'1'!D15</f>
        <v>LADM</v>
      </c>
      <c r="E16" s="9">
        <v>22</v>
      </c>
      <c r="F16" s="9">
        <v>22</v>
      </c>
      <c r="G16" s="9"/>
      <c r="H16" s="10">
        <v>1</v>
      </c>
      <c r="I16" s="9">
        <v>0</v>
      </c>
      <c r="J16" s="10">
        <v>0</v>
      </c>
      <c r="K16" s="9"/>
      <c r="L16" s="10">
        <v>0</v>
      </c>
      <c r="M16" s="9">
        <v>91</v>
      </c>
      <c r="N16" s="15">
        <v>0.64</v>
      </c>
    </row>
    <row r="17" spans="1:14" s="11" customFormat="1" x14ac:dyDescent="0.25">
      <c r="A17" s="9" t="str">
        <f>'1'!A17</f>
        <v>Taller de Desarrollo Humano</v>
      </c>
      <c r="B17" s="9">
        <v>1</v>
      </c>
      <c r="C17" s="9" t="s">
        <v>44</v>
      </c>
      <c r="D17" s="9" t="str">
        <f>'1'!D16</f>
        <v>LADM</v>
      </c>
      <c r="E17" s="9">
        <v>16</v>
      </c>
      <c r="F17" s="9">
        <v>14</v>
      </c>
      <c r="G17" s="9"/>
      <c r="H17" s="10">
        <v>0.88</v>
      </c>
      <c r="I17" s="9">
        <v>2</v>
      </c>
      <c r="J17" s="10">
        <v>0.12</v>
      </c>
      <c r="K17" s="9"/>
      <c r="L17" s="10">
        <v>0</v>
      </c>
      <c r="M17" s="9">
        <v>76</v>
      </c>
      <c r="N17" s="15">
        <v>0.75</v>
      </c>
    </row>
    <row r="18" spans="1:14" s="11" customFormat="1" x14ac:dyDescent="0.25">
      <c r="A18" s="21" t="s">
        <v>43</v>
      </c>
      <c r="B18" s="9">
        <v>1</v>
      </c>
      <c r="C18" s="9" t="s">
        <v>45</v>
      </c>
      <c r="D18" s="9" t="s">
        <v>30</v>
      </c>
      <c r="E18" s="9">
        <v>15</v>
      </c>
      <c r="F18" s="9">
        <v>13</v>
      </c>
      <c r="G18" s="9"/>
      <c r="H18" s="10">
        <v>0.87</v>
      </c>
      <c r="I18" s="9">
        <v>2</v>
      </c>
      <c r="J18" s="10">
        <v>0.13</v>
      </c>
      <c r="K18" s="9"/>
      <c r="L18" s="10">
        <v>0</v>
      </c>
      <c r="M18" s="9">
        <v>63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101</v>
      </c>
      <c r="F29" s="17">
        <f>SUM(F14:F28)</f>
        <v>82</v>
      </c>
      <c r="G29" s="17">
        <f>SUM(G14:G28)</f>
        <v>0</v>
      </c>
      <c r="H29" s="18">
        <f>SUM(F29:G29)/E29</f>
        <v>0.81188118811881194</v>
      </c>
      <c r="I29" s="17">
        <f t="shared" ref="I29" si="0">(E29-SUM(F29:G29))-K29</f>
        <v>19</v>
      </c>
      <c r="J29" s="18">
        <f t="shared" ref="J29" si="1">I29/E29</f>
        <v>0.18811881188118812</v>
      </c>
      <c r="K29" s="17">
        <f>SUM(K14:K28)</f>
        <v>0</v>
      </c>
      <c r="L29" s="18">
        <f t="shared" ref="L29" si="2">K29/E29</f>
        <v>0</v>
      </c>
      <c r="M29" s="17">
        <f>AVERAGE(M14:M28)</f>
        <v>66.8</v>
      </c>
      <c r="N29" s="19">
        <f>AVERAGE(N14:N28)</f>
        <v>0.87800000000000011</v>
      </c>
    </row>
    <row r="31" spans="1:14" ht="120" customHeight="1" x14ac:dyDescent="0.25">
      <c r="A31" s="32" t="s">
        <v>25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26</v>
      </c>
      <c r="C34" s="26"/>
      <c r="D34" s="26"/>
      <c r="G34" s="27" t="s">
        <v>27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48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2" zoomScale="85" zoomScaleNormal="85" zoomScaleSheetLayoutView="100" zoomScalePageLayoutView="85" workbookViewId="0">
      <selection activeCell="C19" sqref="C19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46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6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6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6" s="11" customFormat="1" x14ac:dyDescent="0.25">
      <c r="A14" s="9" t="str">
        <f>'1'!A14</f>
        <v>Comunicación Corporativa</v>
      </c>
      <c r="B14" s="9">
        <v>2</v>
      </c>
      <c r="C14" s="9" t="str">
        <f>'1'!C14</f>
        <v>205A</v>
      </c>
      <c r="D14" s="9" t="str">
        <f>'1'!D14</f>
        <v>LADM</v>
      </c>
      <c r="E14" s="9">
        <v>22</v>
      </c>
      <c r="F14" s="9">
        <v>15</v>
      </c>
      <c r="G14" s="9"/>
      <c r="H14" s="10">
        <v>0.68</v>
      </c>
      <c r="I14" s="9">
        <v>7</v>
      </c>
      <c r="J14" s="10">
        <v>0.32</v>
      </c>
      <c r="K14" s="9"/>
      <c r="L14" s="10">
        <v>0</v>
      </c>
      <c r="M14" s="9">
        <v>53</v>
      </c>
      <c r="N14" s="15">
        <v>0.68</v>
      </c>
    </row>
    <row r="15" spans="1:16" s="11" customFormat="1" x14ac:dyDescent="0.25">
      <c r="A15" s="9" t="str">
        <f>'1'!A15</f>
        <v>Comunicación Corporativa</v>
      </c>
      <c r="B15" s="9">
        <v>2</v>
      </c>
      <c r="C15" s="9" t="str">
        <f>'1'!C15</f>
        <v>205B</v>
      </c>
      <c r="D15" s="9" t="str">
        <f>'1'!D15</f>
        <v>LADM</v>
      </c>
      <c r="E15" s="9">
        <v>26</v>
      </c>
      <c r="F15" s="9">
        <v>17</v>
      </c>
      <c r="G15" s="9"/>
      <c r="H15" s="10">
        <v>0.65</v>
      </c>
      <c r="I15" s="9">
        <v>9</v>
      </c>
      <c r="J15" s="10">
        <v>0.35</v>
      </c>
      <c r="K15" s="9"/>
      <c r="L15" s="10">
        <v>0</v>
      </c>
      <c r="M15" s="9">
        <v>50</v>
      </c>
      <c r="N15" s="15">
        <v>0.65</v>
      </c>
    </row>
    <row r="16" spans="1:16" s="11" customFormat="1" x14ac:dyDescent="0.25">
      <c r="A16" s="9" t="str">
        <f>'1'!A16</f>
        <v>Taller de Desarrollo Humano</v>
      </c>
      <c r="B16" s="9">
        <v>2</v>
      </c>
      <c r="C16" s="9" t="str">
        <f>'1'!C16</f>
        <v>205A</v>
      </c>
      <c r="D16" s="9" t="str">
        <f>'1'!D16</f>
        <v>LADM</v>
      </c>
      <c r="E16" s="9">
        <v>22</v>
      </c>
      <c r="F16" s="9">
        <v>21</v>
      </c>
      <c r="G16" s="9"/>
      <c r="H16" s="10">
        <v>0.95</v>
      </c>
      <c r="I16" s="9">
        <v>1</v>
      </c>
      <c r="J16" s="10">
        <v>0.05</v>
      </c>
      <c r="K16" s="9"/>
      <c r="L16" s="10">
        <v>0</v>
      </c>
      <c r="M16" s="9">
        <v>87</v>
      </c>
      <c r="N16" s="15">
        <v>0.68</v>
      </c>
    </row>
    <row r="17" spans="1:14" s="11" customFormat="1" x14ac:dyDescent="0.25">
      <c r="A17" s="9" t="str">
        <f>'1'!A17</f>
        <v>Taller de Desarrollo Humano</v>
      </c>
      <c r="B17" s="9">
        <v>3</v>
      </c>
      <c r="C17" s="9" t="s">
        <v>40</v>
      </c>
      <c r="D17" s="9" t="str">
        <f>'1'!D17</f>
        <v>LADM</v>
      </c>
      <c r="E17" s="9">
        <v>22</v>
      </c>
      <c r="F17" s="9">
        <v>19</v>
      </c>
      <c r="G17" s="9"/>
      <c r="H17" s="10">
        <v>0.86</v>
      </c>
      <c r="I17" s="9">
        <v>3</v>
      </c>
      <c r="J17" s="10">
        <v>0.14000000000000001</v>
      </c>
      <c r="K17" s="9"/>
      <c r="L17" s="10">
        <v>0</v>
      </c>
      <c r="M17" s="9">
        <v>77</v>
      </c>
      <c r="N17" s="15">
        <v>0.81</v>
      </c>
    </row>
    <row r="18" spans="1:14" s="11" customFormat="1" x14ac:dyDescent="0.25">
      <c r="A18" s="9" t="s">
        <v>37</v>
      </c>
      <c r="B18" s="9">
        <v>2</v>
      </c>
      <c r="C18" s="9" t="s">
        <v>44</v>
      </c>
      <c r="D18" s="9" t="s">
        <v>30</v>
      </c>
      <c r="E18" s="9">
        <v>16</v>
      </c>
      <c r="F18" s="9">
        <v>13</v>
      </c>
      <c r="G18" s="9"/>
      <c r="H18" s="10">
        <v>0.81</v>
      </c>
      <c r="I18" s="9">
        <v>3</v>
      </c>
      <c r="J18" s="10">
        <v>0.19</v>
      </c>
      <c r="K18" s="9"/>
      <c r="L18" s="10">
        <v>0</v>
      </c>
      <c r="M18" s="9">
        <v>71</v>
      </c>
      <c r="N18" s="15">
        <v>0.75</v>
      </c>
    </row>
    <row r="19" spans="1:14" s="11" customFormat="1" x14ac:dyDescent="0.25">
      <c r="A19" s="9" t="s">
        <v>37</v>
      </c>
      <c r="B19" s="9">
        <v>3</v>
      </c>
      <c r="C19" s="9" t="s">
        <v>44</v>
      </c>
      <c r="D19" s="9" t="s">
        <v>30</v>
      </c>
      <c r="E19" s="9">
        <v>16</v>
      </c>
      <c r="F19" s="9">
        <v>13</v>
      </c>
      <c r="G19" s="9"/>
      <c r="H19" s="10">
        <v>0.81</v>
      </c>
      <c r="I19" s="9">
        <v>3</v>
      </c>
      <c r="J19" s="10">
        <v>0.19</v>
      </c>
      <c r="K19" s="9"/>
      <c r="L19" s="10">
        <v>0</v>
      </c>
      <c r="M19" s="9">
        <v>71</v>
      </c>
      <c r="N19" s="15">
        <v>0.75</v>
      </c>
    </row>
    <row r="20" spans="1:14" s="11" customFormat="1" x14ac:dyDescent="0.25">
      <c r="A20" s="9" t="s">
        <v>43</v>
      </c>
      <c r="B20" s="9">
        <v>2</v>
      </c>
      <c r="C20" s="9" t="s">
        <v>45</v>
      </c>
      <c r="D20" s="9" t="s">
        <v>30</v>
      </c>
      <c r="E20" s="9">
        <v>15</v>
      </c>
      <c r="F20" s="9">
        <v>12</v>
      </c>
      <c r="G20" s="9"/>
      <c r="H20" s="10">
        <v>0.8</v>
      </c>
      <c r="I20" s="9">
        <v>3</v>
      </c>
      <c r="J20" s="10">
        <v>0.2</v>
      </c>
      <c r="K20" s="9"/>
      <c r="L20" s="10">
        <v>0</v>
      </c>
      <c r="M20" s="9">
        <v>68</v>
      </c>
      <c r="N20" s="15">
        <v>0.8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139</v>
      </c>
      <c r="F28" s="17">
        <f>SUM(F14:F27)</f>
        <v>110</v>
      </c>
      <c r="G28" s="17">
        <f>SUM(G14:G27)</f>
        <v>0</v>
      </c>
      <c r="H28" s="18">
        <f>SUM(F28:G28)/E28</f>
        <v>0.79136690647482011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>
        <f>AVERAGE(M14:M27)</f>
        <v>68.142857142857139</v>
      </c>
      <c r="N28" s="19">
        <f>AVERAGE(N14:N27)</f>
        <v>0.73142857142857143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abSelected="1" topLeftCell="A8" zoomScale="90" zoomScaleNormal="90" zoomScaleSheetLayoutView="100" zoomScalePageLayoutView="85" workbookViewId="0">
      <selection activeCell="F28" sqref="F2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Comunicación Corporativa</v>
      </c>
      <c r="B14" s="9">
        <v>3</v>
      </c>
      <c r="C14" s="9" t="str">
        <f>'1'!C14</f>
        <v>205A</v>
      </c>
      <c r="D14" s="9" t="str">
        <f>'1'!D14</f>
        <v>LADM</v>
      </c>
      <c r="E14" s="9">
        <f>'1'!E14</f>
        <v>22</v>
      </c>
      <c r="F14" s="9">
        <v>15</v>
      </c>
      <c r="G14" s="9"/>
      <c r="H14" s="10">
        <v>0.68</v>
      </c>
      <c r="I14" s="9">
        <v>7</v>
      </c>
      <c r="J14" s="10">
        <v>0.32</v>
      </c>
      <c r="K14" s="9"/>
      <c r="L14" s="10">
        <v>0</v>
      </c>
      <c r="M14" s="9">
        <v>53</v>
      </c>
      <c r="N14" s="15">
        <v>0.68</v>
      </c>
    </row>
    <row r="15" spans="1:14" s="11" customFormat="1" x14ac:dyDescent="0.25">
      <c r="A15" s="9" t="s">
        <v>36</v>
      </c>
      <c r="B15" s="9">
        <v>4</v>
      </c>
      <c r="C15" s="9" t="s">
        <v>40</v>
      </c>
      <c r="D15" s="9" t="s">
        <v>30</v>
      </c>
      <c r="E15" s="9">
        <v>22</v>
      </c>
      <c r="F15" s="9">
        <v>22</v>
      </c>
      <c r="G15" s="9"/>
      <c r="H15" s="10">
        <v>1</v>
      </c>
      <c r="I15" s="9">
        <v>0</v>
      </c>
      <c r="J15" s="10">
        <v>0</v>
      </c>
      <c r="K15" s="9"/>
      <c r="L15" s="10">
        <v>0</v>
      </c>
      <c r="M15" s="9">
        <v>90</v>
      </c>
      <c r="N15" s="15">
        <v>0.55000000000000004</v>
      </c>
    </row>
    <row r="16" spans="1:14" s="11" customFormat="1" x14ac:dyDescent="0.25">
      <c r="A16" s="9" t="s">
        <v>36</v>
      </c>
      <c r="B16" s="9">
        <v>3</v>
      </c>
      <c r="C16" s="9" t="s">
        <v>39</v>
      </c>
      <c r="D16" s="9" t="s">
        <v>30</v>
      </c>
      <c r="E16" s="9">
        <v>26</v>
      </c>
      <c r="F16" s="9">
        <v>14</v>
      </c>
      <c r="G16" s="9"/>
      <c r="H16" s="10">
        <v>0.54</v>
      </c>
      <c r="I16" s="9">
        <v>12</v>
      </c>
      <c r="J16" s="10">
        <v>0.46</v>
      </c>
      <c r="K16" s="9"/>
      <c r="L16" s="10">
        <v>0</v>
      </c>
      <c r="M16" s="9">
        <v>39</v>
      </c>
      <c r="N16" s="15">
        <v>0.54</v>
      </c>
    </row>
    <row r="17" spans="1:14" s="11" customFormat="1" x14ac:dyDescent="0.25">
      <c r="A17" s="9" t="str">
        <f>'1'!A15</f>
        <v>Comunicación Corporativa</v>
      </c>
      <c r="B17" s="9">
        <v>4</v>
      </c>
      <c r="C17" s="9" t="str">
        <f>'1'!C15</f>
        <v>205B</v>
      </c>
      <c r="D17" s="9" t="str">
        <f>'1'!D15</f>
        <v>LADM</v>
      </c>
      <c r="E17" s="9">
        <v>26</v>
      </c>
      <c r="F17" s="9">
        <v>23</v>
      </c>
      <c r="G17" s="9"/>
      <c r="H17" s="10">
        <v>0.88</v>
      </c>
      <c r="I17" s="9">
        <v>3</v>
      </c>
      <c r="J17" s="10">
        <v>0.12</v>
      </c>
      <c r="K17" s="9"/>
      <c r="L17" s="10">
        <v>0</v>
      </c>
      <c r="M17" s="9">
        <v>77</v>
      </c>
      <c r="N17" s="15">
        <v>0.83</v>
      </c>
    </row>
    <row r="18" spans="1:14" s="11" customFormat="1" x14ac:dyDescent="0.25">
      <c r="A18" s="9" t="s">
        <v>37</v>
      </c>
      <c r="B18" s="9">
        <v>4</v>
      </c>
      <c r="C18" s="9" t="s">
        <v>40</v>
      </c>
      <c r="D18" s="9" t="s">
        <v>30</v>
      </c>
      <c r="E18" s="9">
        <v>22</v>
      </c>
      <c r="F18" s="9">
        <v>19</v>
      </c>
      <c r="G18" s="9"/>
      <c r="H18" s="10">
        <v>0.86</v>
      </c>
      <c r="I18" s="9">
        <v>3</v>
      </c>
      <c r="J18" s="10">
        <v>0.14000000000000001</v>
      </c>
      <c r="K18" s="9"/>
      <c r="L18" s="10">
        <v>0</v>
      </c>
      <c r="M18" s="9">
        <v>71</v>
      </c>
      <c r="N18" s="15">
        <v>0.68</v>
      </c>
    </row>
    <row r="19" spans="1:14" s="11" customFormat="1" x14ac:dyDescent="0.25">
      <c r="A19" s="9" t="s">
        <v>37</v>
      </c>
      <c r="B19" s="9">
        <v>5</v>
      </c>
      <c r="C19" s="9" t="s">
        <v>40</v>
      </c>
      <c r="D19" s="9" t="s">
        <v>30</v>
      </c>
      <c r="E19" s="9">
        <v>22</v>
      </c>
      <c r="F19" s="9">
        <v>21</v>
      </c>
      <c r="G19" s="9"/>
      <c r="H19" s="10">
        <v>0.95</v>
      </c>
      <c r="I19" s="9">
        <v>1</v>
      </c>
      <c r="J19" s="10">
        <v>0.05</v>
      </c>
      <c r="K19" s="9"/>
      <c r="L19" s="10">
        <v>0</v>
      </c>
      <c r="M19" s="9">
        <v>84</v>
      </c>
      <c r="N19" s="15">
        <v>0.64</v>
      </c>
    </row>
    <row r="20" spans="1:14" s="11" customFormat="1" x14ac:dyDescent="0.25">
      <c r="A20" s="9" t="s">
        <v>37</v>
      </c>
      <c r="B20" s="9">
        <v>4</v>
      </c>
      <c r="C20" s="9" t="s">
        <v>44</v>
      </c>
      <c r="D20" s="9" t="s">
        <v>30</v>
      </c>
      <c r="E20" s="9">
        <v>16</v>
      </c>
      <c r="F20" s="9">
        <v>13</v>
      </c>
      <c r="G20" s="9"/>
      <c r="H20" s="10">
        <v>0.81</v>
      </c>
      <c r="I20" s="9">
        <v>3</v>
      </c>
      <c r="J20" s="10">
        <v>0.19</v>
      </c>
      <c r="K20" s="9"/>
      <c r="L20" s="10">
        <v>0</v>
      </c>
      <c r="M20" s="9">
        <v>70</v>
      </c>
      <c r="N20" s="15">
        <v>0.81</v>
      </c>
    </row>
    <row r="21" spans="1:14" s="11" customFormat="1" x14ac:dyDescent="0.25">
      <c r="A21" s="9" t="str">
        <f>'1'!A17</f>
        <v>Taller de Desarrollo Humano</v>
      </c>
      <c r="B21" s="9">
        <v>5</v>
      </c>
      <c r="C21" s="9" t="s">
        <v>44</v>
      </c>
      <c r="D21" s="9" t="str">
        <f>'1'!D17</f>
        <v>LADM</v>
      </c>
      <c r="E21" s="9">
        <v>16</v>
      </c>
      <c r="F21" s="9">
        <v>13</v>
      </c>
      <c r="G21" s="9"/>
      <c r="H21" s="10">
        <v>0.81</v>
      </c>
      <c r="I21" s="9">
        <v>3</v>
      </c>
      <c r="J21" s="10">
        <v>0.19</v>
      </c>
      <c r="K21" s="9"/>
      <c r="L21" s="10">
        <v>0</v>
      </c>
      <c r="M21" s="9">
        <v>64</v>
      </c>
      <c r="N21" s="15">
        <v>0.81</v>
      </c>
    </row>
    <row r="22" spans="1:14" s="11" customFormat="1" x14ac:dyDescent="0.25">
      <c r="A22" s="21" t="s">
        <v>43</v>
      </c>
      <c r="B22" s="9" t="s">
        <v>49</v>
      </c>
      <c r="C22" s="9" t="s">
        <v>45</v>
      </c>
      <c r="D22" s="9" t="s">
        <v>30</v>
      </c>
      <c r="E22" s="9">
        <v>15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" thickBot="1" x14ac:dyDescent="0.3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SUM(E14:E31)</f>
        <v>187</v>
      </c>
      <c r="F32" s="17">
        <f>SUM(F14:F31)</f>
        <v>140</v>
      </c>
      <c r="G32" s="17">
        <f>SUM(G14:G31)</f>
        <v>0</v>
      </c>
      <c r="H32" s="18">
        <f>SUM(F32:G32)/E32</f>
        <v>0.74866310160427807</v>
      </c>
      <c r="I32" s="17">
        <f t="shared" ref="I32" si="0">(E32-SUM(F32:G32))-K32</f>
        <v>47</v>
      </c>
      <c r="J32" s="18">
        <f t="shared" ref="J32" si="1">I32/E32</f>
        <v>0.25133689839572193</v>
      </c>
      <c r="K32" s="17">
        <f>SUM(K14:K31)</f>
        <v>0</v>
      </c>
      <c r="L32" s="18">
        <f t="shared" ref="L32" si="2">K32/E32</f>
        <v>0</v>
      </c>
      <c r="M32" s="17">
        <f>AVERAGE(M14:M31)</f>
        <v>68.5</v>
      </c>
      <c r="N32" s="19">
        <f>AVERAGE(N14:N31)</f>
        <v>0.69250000000000012</v>
      </c>
    </row>
    <row r="34" spans="1:14" ht="120" customHeight="1" x14ac:dyDescent="0.25">
      <c r="A34" s="32" t="s">
        <v>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6" spans="1:14" x14ac:dyDescent="0.25">
      <c r="A36" s="12"/>
    </row>
    <row r="37" spans="1:14" ht="13" x14ac:dyDescent="0.3">
      <c r="B37" s="26" t="s">
        <v>26</v>
      </c>
      <c r="C37" s="26"/>
      <c r="D37" s="26"/>
      <c r="G37" s="27" t="s">
        <v>27</v>
      </c>
      <c r="H37" s="27"/>
      <c r="I37" s="27"/>
      <c r="J37" s="27"/>
    </row>
    <row r="38" spans="1:14" ht="62.25" customHeight="1" x14ac:dyDescent="0.25">
      <c r="B38" s="28"/>
      <c r="C38" s="28"/>
      <c r="D38" s="28"/>
      <c r="G38" s="29"/>
      <c r="H38" s="29"/>
      <c r="I38" s="29"/>
      <c r="J38" s="29"/>
    </row>
    <row r="39" spans="1:14" hidden="1" x14ac:dyDescent="0.25">
      <c r="A39" s="22" t="e">
        <v>#REF!</v>
      </c>
      <c r="B39" s="22"/>
      <c r="C39" s="6"/>
      <c r="E39" s="22"/>
      <c r="F39" s="22"/>
      <c r="G39" s="22"/>
      <c r="H39" s="22"/>
    </row>
    <row r="40" spans="1:14" hidden="1" x14ac:dyDescent="0.25"/>
    <row r="41" spans="1:14" ht="45" customHeight="1" x14ac:dyDescent="0.25">
      <c r="B41" s="23" t="str">
        <f>B10</f>
        <v>MCA.  Erika del Carmen Páez Chacha</v>
      </c>
      <c r="C41" s="23"/>
      <c r="D41" s="23"/>
      <c r="E41" s="13"/>
      <c r="F41" s="13"/>
      <c r="G41" s="23" t="s">
        <v>48</v>
      </c>
      <c r="H41" s="23"/>
      <c r="I41" s="23"/>
      <c r="J4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46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 t="s">
        <v>33</v>
      </c>
      <c r="C8" s="29"/>
      <c r="D8" s="14" t="s">
        <v>4</v>
      </c>
      <c r="E8" s="20">
        <v>5</v>
      </c>
      <c r="F8"/>
      <c r="G8" s="4" t="s">
        <v>5</v>
      </c>
      <c r="H8" s="20"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36</v>
      </c>
      <c r="B14" s="9"/>
      <c r="C14" s="9" t="s">
        <v>38</v>
      </c>
      <c r="D14" s="9" t="str">
        <f>'1'!D14</f>
        <v>LADM</v>
      </c>
      <c r="E14" s="9">
        <v>22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">
        <v>36</v>
      </c>
      <c r="B15" s="9"/>
      <c r="C15" s="9" t="s">
        <v>39</v>
      </c>
      <c r="D15" s="9" t="str">
        <f>'1'!D15</f>
        <v>LADM</v>
      </c>
      <c r="E15" s="9">
        <v>26</v>
      </c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 t="s">
        <v>37</v>
      </c>
      <c r="B16" s="9"/>
      <c r="C16" s="9" t="s">
        <v>38</v>
      </c>
      <c r="D16" s="9" t="str">
        <f>'1'!D16</f>
        <v>LADM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37</v>
      </c>
      <c r="B17" s="9"/>
      <c r="C17" s="9" t="s">
        <v>39</v>
      </c>
      <c r="D17" s="9" t="str">
        <f>'1'!D17</f>
        <v>LADM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 t="s">
        <v>43</v>
      </c>
      <c r="B18" s="9"/>
      <c r="C18" s="9" t="s">
        <v>45</v>
      </c>
      <c r="D18" s="9" t="s">
        <v>30</v>
      </c>
      <c r="E18" s="9"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2024-06-04T14:41:10Z</dcterms:modified>
  <cp:category/>
  <cp:contentStatus/>
</cp:coreProperties>
</file>