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13_ncr:1_{DBE46188-AAF3-4057-8969-08C1C3B989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'2'!$A$1:$N$29</definedName>
    <definedName name="_xlnm.Print_Area" localSheetId="2">'3'!$A$1:$N$32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C16" i="22"/>
  <c r="D16" i="22"/>
  <c r="E16" i="22"/>
  <c r="L16" i="22" s="1"/>
  <c r="I16" i="22"/>
  <c r="A17" i="22"/>
  <c r="C17" i="22"/>
  <c r="D17" i="22"/>
  <c r="E17" i="22"/>
  <c r="L17" i="22" s="1"/>
  <c r="I17" i="22"/>
  <c r="A18" i="22"/>
  <c r="C18" i="22"/>
  <c r="D18" i="22"/>
  <c r="E18" i="22"/>
  <c r="I18" i="22"/>
  <c r="L18" i="22"/>
  <c r="I15" i="10"/>
  <c r="L15" i="10"/>
  <c r="I18" i="10"/>
  <c r="L18" i="10"/>
  <c r="L14" i="10"/>
  <c r="I14" i="10"/>
  <c r="E18" i="25" l="1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18" i="23"/>
  <c r="D18" i="23"/>
  <c r="C18" i="23"/>
  <c r="A18" i="23"/>
  <c r="E17" i="23"/>
  <c r="D17" i="23"/>
  <c r="C17" i="23"/>
  <c r="A17" i="23"/>
  <c r="E16" i="23"/>
  <c r="L16" i="23" s="1"/>
  <c r="D16" i="23"/>
  <c r="C16" i="23"/>
  <c r="A16" i="23"/>
  <c r="E15" i="23"/>
  <c r="D15" i="23"/>
  <c r="C15" i="23"/>
  <c r="A15" i="23"/>
  <c r="E14" i="23"/>
  <c r="D14" i="23"/>
  <c r="C14" i="23"/>
  <c r="A14" i="23"/>
  <c r="G32" i="25"/>
  <c r="G30" i="24"/>
  <c r="G32" i="23"/>
  <c r="G29" i="22"/>
  <c r="E15" i="22"/>
  <c r="D15" i="22"/>
  <c r="C15" i="22"/>
  <c r="A15" i="22"/>
  <c r="A14" i="22"/>
  <c r="F23" i="23"/>
  <c r="B10" i="22"/>
  <c r="K23" i="23"/>
  <c r="M23" i="23"/>
  <c r="N23" i="23"/>
  <c r="I17" i="24" l="1"/>
  <c r="I18" i="24"/>
  <c r="L15" i="24"/>
  <c r="L18" i="23"/>
  <c r="I18" i="23"/>
  <c r="I16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7" i="23"/>
  <c r="I15" i="23"/>
  <c r="B10" i="23"/>
  <c r="B32" i="23" s="1"/>
  <c r="L8" i="23"/>
  <c r="H8" i="23"/>
  <c r="E8" i="23"/>
  <c r="I15" i="22"/>
  <c r="C14" i="22"/>
  <c r="D14" i="22"/>
  <c r="E14" i="22"/>
  <c r="B29" i="22"/>
  <c r="L8" i="22"/>
  <c r="H8" i="22"/>
  <c r="E8" i="22"/>
  <c r="N20" i="22"/>
  <c r="M20" i="22"/>
  <c r="K20" i="22"/>
  <c r="F20" i="22"/>
  <c r="N21" i="10"/>
  <c r="M21" i="10"/>
  <c r="F21" i="10"/>
  <c r="E21" i="10"/>
  <c r="I14" i="23" l="1"/>
  <c r="E23" i="23"/>
  <c r="L21" i="10"/>
  <c r="I21" i="10"/>
  <c r="L15" i="22"/>
  <c r="I14" i="22"/>
  <c r="E23" i="25"/>
  <c r="L14" i="24"/>
  <c r="L16" i="24"/>
  <c r="E21" i="24"/>
  <c r="L14" i="23"/>
  <c r="L15" i="23"/>
  <c r="L17" i="23"/>
  <c r="L14" i="22"/>
  <c r="E20" i="22"/>
  <c r="I23" i="23" l="1"/>
  <c r="L23" i="23"/>
  <c r="I23" i="25"/>
  <c r="J23" i="25" s="1"/>
  <c r="L23" i="25"/>
  <c r="H23" i="25"/>
  <c r="I21" i="24"/>
  <c r="L21" i="24"/>
  <c r="I20" i="22"/>
  <c r="L20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<sst xmlns="http://schemas.openxmlformats.org/spreadsheetml/2006/main" count="188" uniqueCount="46">
  <si>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</si>
  <si>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</si>
  <si>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</si>
  <si>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</si>
  <si>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</si>
  <si>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</si>
  <si>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</si>
  <si>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</si>
  <si>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</si>
  <si>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</si>
  <si>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</si>
  <si>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</si>
  <si>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</si>
  <si>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</si>
  <si>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</si>
  <si>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</si>
  <si>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</si>
  <si>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</si>
  <si>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</si>
  <si>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</si>
  <si>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</si>
  <si>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</si>
  <si>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</si>
  <si>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</si>
  <si>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</si>
  <si>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</si>
  <si>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</si>
  <si>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</si>
  <si>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</si>
  <si>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</si>
  <si>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</si>
  <si>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</si>
  <si>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</si>
  <si>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</si>
  <si>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</si>
  <si>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</si>
  <si>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</si>
  <si>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FEBRERO - JUNIO 2024</t>
  </si>
  <si>
    <t>SIMULACION</t>
  </si>
  <si>
    <t>601A</t>
  </si>
  <si>
    <t>601B</t>
  </si>
  <si>
    <t>SISTEMAS DE MANUFACTURA</t>
  </si>
  <si>
    <t>DISEÑO E INGENIERIA ASISTIDA POR COMPUTADORA</t>
  </si>
  <si>
    <t>801B</t>
  </si>
  <si>
    <t>AUTOMATIZACION INDUSTRIAL</t>
  </si>
  <si>
    <t>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</si>
</sst>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abSelected="1"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37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38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11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52.17</v>
      </c>
      <c r="N14" s="15">
        <v>0.65</v>
      </c>
    </row>
    <row r="15" spans="1:14" s="11" customFormat="1" x14ac:dyDescent="0.2">
      <c r="A15" s="24" t="s">
        <v>38</v>
      </c>
      <c r="B15" s="9" t="s">
        <v>21</v>
      </c>
      <c r="C15" s="9" t="s">
        <v>40</v>
      </c>
      <c r="D15" s="9" t="s">
        <v>31</v>
      </c>
      <c r="E15" s="9">
        <v>11</v>
      </c>
      <c r="F15" s="9">
        <v>6</v>
      </c>
      <c r="G15" s="9"/>
      <c r="H15" s="10"/>
      <c r="I15" s="9">
        <f t="shared" ref="I15:I18" si="2">(E15-SUM(F15:G15))-K15</f>
        <v>5</v>
      </c>
      <c r="J15" s="10"/>
      <c r="K15" s="9">
        <v>0</v>
      </c>
      <c r="L15" s="10">
        <f t="shared" ref="L15:L18" si="3">K15/E15</f>
        <v>0</v>
      </c>
      <c r="M15" s="9">
        <v>46.18</v>
      </c>
      <c r="N15" s="15">
        <v>0.55000000000000004</v>
      </c>
    </row>
    <row r="16" spans="1:14" s="11" customFormat="1" x14ac:dyDescent="0.2">
      <c r="A16" s="24" t="s">
        <v>41</v>
      </c>
      <c r="B16" s="9" t="s">
        <v>45</v>
      </c>
      <c r="C16" s="9" t="s">
        <v>40</v>
      </c>
      <c r="D16" s="9" t="s">
        <v>31</v>
      </c>
      <c r="E16" s="9"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24" t="s">
        <v>42</v>
      </c>
      <c r="B17" s="9" t="s">
        <v>45</v>
      </c>
      <c r="C17" s="9" t="s">
        <v>43</v>
      </c>
      <c r="D17" s="9" t="s">
        <v>31</v>
      </c>
      <c r="E17" s="9">
        <v>27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4" t="s">
        <v>44</v>
      </c>
      <c r="B18" s="9" t="s">
        <v>21</v>
      </c>
      <c r="C18" s="9" t="s">
        <v>43</v>
      </c>
      <c r="D18" s="9" t="s">
        <v>31</v>
      </c>
      <c r="E18" s="9">
        <v>21</v>
      </c>
      <c r="F18" s="9">
        <v>19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9">
        <v>72.14</v>
      </c>
      <c r="N18" s="15">
        <v>0.61899999999999999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36</v>
      </c>
      <c r="G21" s="17"/>
      <c r="H21" s="18"/>
      <c r="I21" s="17">
        <f t="shared" ref="I21" si="4">(E21-SUM(F21:G21))-K21</f>
        <v>61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56.830000000000005</v>
      </c>
      <c r="N21" s="19">
        <f>AVERAGE(N14:N20)</f>
        <v>0.60633333333333339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9"/>
  <sheetViews>
    <sheetView topLeftCell="A3" zoomScale="120" zoomScaleNormal="12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0" si="0">(E14-SUM(F14:G14))-K14</f>
        <v>17</v>
      </c>
      <c r="J14" s="10"/>
      <c r="K14" s="9">
        <v>0</v>
      </c>
      <c r="L14" s="10">
        <f t="shared" ref="L14:L20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ref="I16:I18" si="2">(E16-SUM(F16:G16))-K16</f>
        <v>21</v>
      </c>
      <c r="J16" s="10"/>
      <c r="K16" s="9">
        <v>0</v>
      </c>
      <c r="L16" s="10">
        <f t="shared" ref="L16:L18" si="3">K16/E16</f>
        <v>0</v>
      </c>
      <c r="M16" s="9"/>
      <c r="N16" s="15"/>
    </row>
    <row r="17" spans="1:14" s="11" customFormat="1" ht="12" customHeight="1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si="2"/>
        <v>27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si="2"/>
        <v>21</v>
      </c>
      <c r="J18" s="10"/>
      <c r="K18" s="9">
        <v>0</v>
      </c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ht="13.5" thickBot="1" x14ac:dyDescent="0.25">
      <c r="A20" s="16" t="s">
        <v>24</v>
      </c>
      <c r="B20" s="17" t="s">
        <v>25</v>
      </c>
      <c r="C20" s="17" t="s">
        <v>25</v>
      </c>
      <c r="D20" s="17" t="s">
        <v>25</v>
      </c>
      <c r="E20" s="17">
        <f>SUM(E14:E19)</f>
        <v>97</v>
      </c>
      <c r="F20" s="17">
        <f>SUM(F14:F19)</f>
        <v>0</v>
      </c>
      <c r="G20" s="17"/>
      <c r="H20" s="18"/>
      <c r="I20" s="17">
        <f t="shared" si="0"/>
        <v>97</v>
      </c>
      <c r="J20" s="18"/>
      <c r="K20" s="17">
        <f>SUM(K14:K19)</f>
        <v>0</v>
      </c>
      <c r="L20" s="18">
        <f t="shared" si="1"/>
        <v>0</v>
      </c>
      <c r="M20" s="17" t="e">
        <f>AVERAGE(M14:M19)</f>
        <v>#DIV/0!</v>
      </c>
      <c r="N20" s="19" t="e">
        <f>AVERAGE(N14:N19)</f>
        <v>#DIV/0!</v>
      </c>
    </row>
    <row r="22" spans="1:14" ht="120" customHeight="1" x14ac:dyDescent="0.2">
      <c r="A22" s="35" t="s">
        <v>26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4" spans="1:14" x14ac:dyDescent="0.2">
      <c r="A24" s="12"/>
    </row>
    <row r="25" spans="1:14" x14ac:dyDescent="0.2">
      <c r="B25" s="29" t="s">
        <v>27</v>
      </c>
      <c r="C25" s="29"/>
      <c r="D25" s="29"/>
      <c r="G25" s="30" t="s">
        <v>28</v>
      </c>
      <c r="H25" s="30"/>
      <c r="I25" s="30"/>
      <c r="J25" s="30"/>
    </row>
    <row r="26" spans="1:14" ht="62.25" customHeight="1" x14ac:dyDescent="0.2">
      <c r="B26" s="31"/>
      <c r="C26" s="31"/>
      <c r="D26" s="31"/>
      <c r="G26" s="32"/>
      <c r="H26" s="32"/>
      <c r="I26" s="32"/>
      <c r="J26" s="32"/>
    </row>
    <row r="27" spans="1:14" hidden="1" x14ac:dyDescent="0.2">
      <c r="A27" s="25" t="e">
        <v>#REF!</v>
      </c>
      <c r="B27" s="25"/>
      <c r="C27" s="6"/>
      <c r="E27" s="25"/>
      <c r="F27" s="25"/>
      <c r="G27" s="25"/>
      <c r="H27" s="25"/>
    </row>
    <row r="28" spans="1:14" hidden="1" x14ac:dyDescent="0.2"/>
    <row r="29" spans="1:14" ht="45" customHeight="1" x14ac:dyDescent="0.2">
      <c r="B29" s="26" t="str">
        <f>B10</f>
        <v>MC. CARLOS MARTINEZ GALAN</v>
      </c>
      <c r="C29" s="26"/>
      <c r="D29" s="26"/>
      <c r="E29" s="13"/>
      <c r="F29" s="13"/>
      <c r="G29" s="26" t="str">
        <f>'1'!G30</f>
        <v>ING. FLOR ILIANA CHONTAL PELAYO</v>
      </c>
      <c r="H29" s="26"/>
      <c r="I29" s="26"/>
      <c r="J29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2:N22"/>
    <mergeCell ref="B26:D26"/>
    <mergeCell ref="G26:J26"/>
    <mergeCell ref="B25:D25"/>
    <mergeCell ref="G25:J25"/>
    <mergeCell ref="A27:B27"/>
    <mergeCell ref="E27:H27"/>
    <mergeCell ref="B29:D29"/>
    <mergeCell ref="G29:J29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2"/>
  <sheetViews>
    <sheetView topLeftCell="A4" zoomScale="120" zoomScaleNormal="120" zoomScaleSheetLayoutView="100" workbookViewId="0">
      <selection activeCell="D20" sqref="D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3" si="0">(E14-SUM(F14:G14))-K14</f>
        <v>17</v>
      </c>
      <c r="J14" s="10"/>
      <c r="K14" s="9">
        <v>0</v>
      </c>
      <c r="L14" s="10">
        <f t="shared" ref="L14:L23" si="1">K14/E14</f>
        <v>0</v>
      </c>
      <c r="M14" s="22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22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ref="I16" si="2">(E16-SUM(F16:G16))-K16</f>
        <v>21</v>
      </c>
      <c r="J16" s="10"/>
      <c r="K16" s="9">
        <v>0</v>
      </c>
      <c r="L16" s="10">
        <f t="shared" ref="L16" si="3">K16/E16</f>
        <v>0</v>
      </c>
      <c r="M16" s="22"/>
      <c r="N16" s="15"/>
    </row>
    <row r="17" spans="1:14" s="11" customFormat="1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22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ref="I18" si="4">(E18-SUM(F18:G18))-K18</f>
        <v>21</v>
      </c>
      <c r="J18" s="10"/>
      <c r="K18" s="9">
        <v>0</v>
      </c>
      <c r="L18" s="10">
        <f t="shared" ref="L18" si="5">K18/E18</f>
        <v>0</v>
      </c>
      <c r="M18" s="22"/>
      <c r="N18" s="15"/>
    </row>
    <row r="19" spans="1:14" s="11" customFormat="1" ht="13.5" customHeigh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2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2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/>
      <c r="H23" s="18"/>
      <c r="I23" s="17">
        <f t="shared" si="0"/>
        <v>97</v>
      </c>
      <c r="J23" s="18"/>
      <c r="K23" s="17">
        <f>SUM(K14:K22)</f>
        <v>0</v>
      </c>
      <c r="L23" s="18">
        <f t="shared" si="1"/>
        <v>0</v>
      </c>
      <c r="M23" s="21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zoomScale="110" zoomScaleNormal="110" zoomScaleSheetLayoutView="100" workbookViewId="0">
      <selection activeCell="E22" sqref="E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/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/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ref="I15" si="2">(E15-SUM(F15:G15))-K15</f>
        <v>11</v>
      </c>
      <c r="J15" s="10"/>
      <c r="K15" s="9">
        <v>0</v>
      </c>
      <c r="L15" s="10">
        <f t="shared" ref="L15" si="3">K15/E15</f>
        <v>0</v>
      </c>
      <c r="M15" s="23"/>
      <c r="N15" s="15"/>
    </row>
    <row r="16" spans="1:14" s="11" customFormat="1" x14ac:dyDescent="0.2">
      <c r="A16" s="9" t="str">
        <f>'1'!A16</f>
        <v>SISTEMAS DE MANUFACTURA</v>
      </c>
      <c r="B16" s="9"/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/>
      <c r="I16" s="9">
        <f t="shared" si="0"/>
        <v>21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DISEÑO E INGENIERIA ASISTIDA POR COMPUTADORA</v>
      </c>
      <c r="B17" s="9"/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/>
      <c r="I17" s="9">
        <f t="shared" ref="I17" si="4">(E17-SUM(F17:G17))-K17</f>
        <v>27</v>
      </c>
      <c r="J17" s="10"/>
      <c r="K17" s="9">
        <v>0</v>
      </c>
      <c r="L17" s="10">
        <f t="shared" ref="L17" si="5">K17/E17</f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/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0</v>
      </c>
      <c r="G21" s="17"/>
      <c r="H21" s="18"/>
      <c r="I21" s="17">
        <f t="shared" si="0"/>
        <v>97</v>
      </c>
      <c r="J21" s="18"/>
      <c r="K21" s="17">
        <f>SUM(K14:K20)</f>
        <v>0</v>
      </c>
      <c r="L21" s="18">
        <f t="shared" si="1"/>
        <v>0</v>
      </c>
      <c r="M21" s="17" t="e">
        <f>AVERAGE(M14:M20)</f>
        <v>#DIV/0!</v>
      </c>
      <c r="N21" s="19" t="e">
        <f>AVERAGE(N14:N20)</f>
        <v>#DIV/0!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SIMULACION</v>
      </c>
      <c r="B14" s="9" t="s">
        <v>32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32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DISEÑO E INGENIERIA ASISTIDA POR COMPUTADORA</v>
      </c>
      <c r="B17" s="9" t="s">
        <v>32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 t="s">
        <v>32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97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 GALAN</cp:lastModifiedBy>
  <cp:revision/>
  <cp:lastPrinted>2022-10-19T14:36:47Z</cp:lastPrinted>
  <dcterms:created xsi:type="dcterms:W3CDTF">2021-11-22T14:45:25Z</dcterms:created>
  <dcterms:modified xsi:type="dcterms:W3CDTF">2024-03-06T03:27:16Z</dcterms:modified>
  <cp:category/>
  <cp:contentStatus/>
</cp:coreProperties>
</file>