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IIND\2024\2024_1\ESCOLARIZADO\"/>
    </mc:Choice>
  </mc:AlternateContent>
  <xr:revisionPtr revIDLastSave="0" documentId="13_ncr:1_{8BFEF63C-3FE2-4E6E-8EC4-C5813971FC6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SIM 601A " sheetId="3" r:id="rId1"/>
    <sheet name="SIM 601B" sheetId="1" r:id="rId2"/>
    <sheet name="SM 601B " sheetId="4" r:id="rId3"/>
    <sheet name="DISEÑO 801B" sheetId="6" r:id="rId4"/>
    <sheet name="AUTOMATIZACION 801B" sheetId="5" r:id="rId5"/>
    <sheet name="FINAL" sheetId="2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6" l="1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K51" i="6"/>
  <c r="J51" i="6"/>
  <c r="J54" i="6" s="1"/>
  <c r="P50" i="6"/>
  <c r="P53" i="6" s="1"/>
  <c r="O50" i="6"/>
  <c r="O53" i="6" s="1"/>
  <c r="N50" i="6"/>
  <c r="N53" i="6" s="1"/>
  <c r="M50" i="6"/>
  <c r="M53" i="6" s="1"/>
  <c r="L50" i="6"/>
  <c r="K50" i="6"/>
  <c r="J50" i="6"/>
  <c r="J53" i="6" s="1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P52" i="5"/>
  <c r="O52" i="5"/>
  <c r="N52" i="5"/>
  <c r="M52" i="5"/>
  <c r="L52" i="5"/>
  <c r="K52" i="5"/>
  <c r="J52" i="5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Q48" i="5"/>
  <c r="Q47" i="5"/>
  <c r="Q46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L54" i="6" l="1"/>
  <c r="L53" i="6"/>
  <c r="K54" i="6"/>
  <c r="K53" i="6"/>
  <c r="Q51" i="6"/>
  <c r="J54" i="5"/>
  <c r="J53" i="5"/>
  <c r="K53" i="5"/>
  <c r="K54" i="5"/>
  <c r="L54" i="5"/>
  <c r="L53" i="5"/>
  <c r="P53" i="5"/>
  <c r="P54" i="5"/>
  <c r="N54" i="5"/>
  <c r="N53" i="5"/>
  <c r="O54" i="5"/>
  <c r="M53" i="5"/>
  <c r="O53" i="5"/>
  <c r="Q50" i="5"/>
  <c r="M54" i="5"/>
  <c r="Q52" i="5"/>
  <c r="Q52" i="6"/>
  <c r="Q50" i="6"/>
  <c r="Q51" i="5"/>
  <c r="Q54" i="6" l="1"/>
  <c r="Q54" i="5"/>
  <c r="Q53" i="5"/>
  <c r="Q53" i="6"/>
  <c r="P52" i="4" l="1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K51" i="4"/>
  <c r="J51" i="4"/>
  <c r="P50" i="4"/>
  <c r="P53" i="4" s="1"/>
  <c r="O50" i="4"/>
  <c r="O53" i="4" s="1"/>
  <c r="N50" i="4"/>
  <c r="N53" i="4" s="1"/>
  <c r="M50" i="4"/>
  <c r="M53" i="4" s="1"/>
  <c r="L50" i="4"/>
  <c r="K50" i="4"/>
  <c r="J5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P52" i="3"/>
  <c r="O52" i="3"/>
  <c r="N52" i="3"/>
  <c r="M52" i="3"/>
  <c r="L52" i="3"/>
  <c r="K52" i="3"/>
  <c r="J52" i="3"/>
  <c r="P51" i="3"/>
  <c r="P54" i="3" s="1"/>
  <c r="O51" i="3"/>
  <c r="O54" i="3" s="1"/>
  <c r="N51" i="3"/>
  <c r="N54" i="3" s="1"/>
  <c r="M51" i="3"/>
  <c r="L51" i="3"/>
  <c r="L54" i="3" s="1"/>
  <c r="K51" i="3"/>
  <c r="K54" i="3" s="1"/>
  <c r="J51" i="3"/>
  <c r="P50" i="3"/>
  <c r="P53" i="3" s="1"/>
  <c r="O50" i="3"/>
  <c r="O53" i="3" s="1"/>
  <c r="N50" i="3"/>
  <c r="N53" i="3" s="1"/>
  <c r="M50" i="3"/>
  <c r="L50" i="3"/>
  <c r="L53" i="3" s="1"/>
  <c r="K50" i="3"/>
  <c r="J50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9" i="3"/>
  <c r="K51" i="1"/>
  <c r="K50" i="1"/>
  <c r="L50" i="1"/>
  <c r="L53" i="1" s="1"/>
  <c r="M50" i="1"/>
  <c r="M53" i="1" s="1"/>
  <c r="N50" i="1"/>
  <c r="O50" i="1"/>
  <c r="O53" i="1" s="1"/>
  <c r="P50" i="1"/>
  <c r="P53" i="1" s="1"/>
  <c r="L51" i="1"/>
  <c r="L54" i="1" s="1"/>
  <c r="M51" i="1"/>
  <c r="M54" i="1" s="1"/>
  <c r="N51" i="1"/>
  <c r="N54" i="1" s="1"/>
  <c r="O51" i="1"/>
  <c r="P51" i="1"/>
  <c r="K52" i="1"/>
  <c r="L52" i="1"/>
  <c r="M52" i="1"/>
  <c r="N52" i="1"/>
  <c r="O52" i="1"/>
  <c r="O54" i="1" s="1"/>
  <c r="P52" i="1"/>
  <c r="P54" i="1" s="1"/>
  <c r="N53" i="1"/>
  <c r="J52" i="1"/>
  <c r="J51" i="1"/>
  <c r="J50" i="1"/>
  <c r="L53" i="4" l="1"/>
  <c r="L54" i="4"/>
  <c r="K53" i="3"/>
  <c r="K53" i="4"/>
  <c r="K54" i="4"/>
  <c r="J53" i="4"/>
  <c r="Q50" i="4"/>
  <c r="J54" i="4"/>
  <c r="Q52" i="4"/>
  <c r="J53" i="3"/>
  <c r="J54" i="3"/>
  <c r="Q50" i="3"/>
  <c r="Q51" i="4"/>
  <c r="M53" i="3"/>
  <c r="M54" i="3"/>
  <c r="Q52" i="3"/>
  <c r="K53" i="1"/>
  <c r="K54" i="1"/>
  <c r="Q51" i="3"/>
  <c r="J37" i="2"/>
  <c r="K37" i="2" s="1"/>
  <c r="J38" i="2"/>
  <c r="K38" i="2" s="1"/>
  <c r="J39" i="2"/>
  <c r="K39" i="2" s="1"/>
  <c r="Q17" i="1"/>
  <c r="Q18" i="1"/>
  <c r="J16" i="2" s="1"/>
  <c r="K16" i="2" s="1"/>
  <c r="Q19" i="1"/>
  <c r="J17" i="2" s="1"/>
  <c r="K17" i="2" s="1"/>
  <c r="Q20" i="1"/>
  <c r="J18" i="2" s="1"/>
  <c r="K18" i="2" s="1"/>
  <c r="Q21" i="1"/>
  <c r="J19" i="2" s="1"/>
  <c r="K19" i="2" s="1"/>
  <c r="Q22" i="1"/>
  <c r="J20" i="2" s="1"/>
  <c r="K20" i="2" s="1"/>
  <c r="Q23" i="1"/>
  <c r="Q24" i="1"/>
  <c r="J22" i="2" s="1"/>
  <c r="K22" i="2" s="1"/>
  <c r="Q25" i="1"/>
  <c r="J23" i="2" s="1"/>
  <c r="K23" i="2" s="1"/>
  <c r="Q26" i="1"/>
  <c r="J24" i="2" s="1"/>
  <c r="K24" i="2" s="1"/>
  <c r="Q27" i="1"/>
  <c r="J25" i="2" s="1"/>
  <c r="K25" i="2" s="1"/>
  <c r="Q28" i="1"/>
  <c r="J26" i="2" s="1"/>
  <c r="K26" i="2" s="1"/>
  <c r="Q29" i="1"/>
  <c r="J27" i="2" s="1"/>
  <c r="K27" i="2" s="1"/>
  <c r="Q30" i="1"/>
  <c r="J28" i="2" s="1"/>
  <c r="K28" i="2" s="1"/>
  <c r="Q31" i="1"/>
  <c r="J29" i="2" s="1"/>
  <c r="K29" i="2" s="1"/>
  <c r="Q32" i="1"/>
  <c r="J30" i="2" s="1"/>
  <c r="K30" i="2" s="1"/>
  <c r="Q33" i="1"/>
  <c r="J31" i="2" s="1"/>
  <c r="K31" i="2" s="1"/>
  <c r="Q34" i="1"/>
  <c r="J32" i="2" s="1"/>
  <c r="K32" i="2" s="1"/>
  <c r="Q35" i="1"/>
  <c r="Q36" i="1"/>
  <c r="J33" i="2" s="1"/>
  <c r="K33" i="2" s="1"/>
  <c r="Q37" i="1"/>
  <c r="Q38" i="1"/>
  <c r="J35" i="2" s="1"/>
  <c r="K35" i="2" s="1"/>
  <c r="Q39" i="1"/>
  <c r="J36" i="2" s="1"/>
  <c r="K36" i="2" s="1"/>
  <c r="Q40" i="1"/>
  <c r="Q41" i="1"/>
  <c r="Q42" i="1"/>
  <c r="Q43" i="1"/>
  <c r="Q44" i="1"/>
  <c r="Q45" i="1"/>
  <c r="Q46" i="1"/>
  <c r="Q47" i="1"/>
  <c r="Q48" i="1"/>
  <c r="Q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Q15" i="1"/>
  <c r="J14" i="2" s="1"/>
  <c r="K14" i="2" s="1"/>
  <c r="Q11" i="1"/>
  <c r="J10" i="2" s="1"/>
  <c r="K10" i="2" s="1"/>
  <c r="Q12" i="1"/>
  <c r="J11" i="2" s="1"/>
  <c r="K11" i="2" s="1"/>
  <c r="Q13" i="1"/>
  <c r="J12" i="2" s="1"/>
  <c r="K12" i="2" s="1"/>
  <c r="Q14" i="1"/>
  <c r="J13" i="2" s="1"/>
  <c r="K13" i="2" s="1"/>
  <c r="Q16" i="1"/>
  <c r="J15" i="2" s="1"/>
  <c r="K15" i="2" s="1"/>
  <c r="J34" i="2"/>
  <c r="K34" i="2" s="1"/>
  <c r="Q10" i="1"/>
  <c r="J9" i="2" s="1"/>
  <c r="K9" i="2" s="1"/>
  <c r="K6" i="2"/>
  <c r="J4" i="2"/>
  <c r="D4" i="2"/>
  <c r="D6" i="2"/>
  <c r="Q54" i="3" l="1"/>
  <c r="Q54" i="4"/>
  <c r="Q53" i="4"/>
  <c r="Q53" i="3"/>
  <c r="Q51" i="1"/>
  <c r="J21" i="2"/>
  <c r="K21" i="2" s="1"/>
  <c r="Q52" i="1"/>
  <c r="B48" i="1"/>
  <c r="B10" i="2"/>
  <c r="B11" i="2" s="1"/>
  <c r="B12" i="2" s="1"/>
  <c r="B13" i="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J51" i="2"/>
  <c r="J53" i="1"/>
  <c r="J54" i="1"/>
  <c r="J50" i="2"/>
  <c r="J52" i="2"/>
  <c r="Q50" i="1"/>
  <c r="J53" i="2" l="1"/>
  <c r="Q54" i="1"/>
  <c r="J54" i="2"/>
  <c r="Q53" i="1"/>
</calcChain>
</file>

<file path=xl/sharedStrings.xml><?xml version="1.0" encoding="utf-8"?>
<sst xmlns="http://schemas.openxmlformats.org/spreadsheetml/2006/main" count="412" uniqueCount="225">
  <si>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</si>
  <si>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</si>
  <si>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</si>
  <si>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</si>
  <si>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</si>
  <si>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</si>
  <si>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</si>
  <si>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</si>
  <si>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</si>
  <si>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</si>
  <si>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</si>
  <si>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</si>
  <si>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</si>
  <si>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</si>
  <si>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</si>
  <si>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</si>
  <si>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</si>
  <si>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</si>
  <si>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</si>
  <si>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</si>
  <si>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</si>
  <si>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</si>
  <si>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</si>
  <si>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</si>
  <si>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</si>
  <si>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</si>
  <si>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MC. CARLOS MARTINEZ GALAN</t>
  </si>
  <si>
    <t xml:space="preserve">231U0488 </t>
  </si>
  <si>
    <t xml:space="preserve">231U0490 </t>
  </si>
  <si>
    <t xml:space="preserve">221U0826 </t>
  </si>
  <si>
    <t xml:space="preserve">231U0491 </t>
  </si>
  <si>
    <t xml:space="preserve">231U0495 </t>
  </si>
  <si>
    <t xml:space="preserve">231U0498 </t>
  </si>
  <si>
    <t xml:space="preserve">231U0500 </t>
  </si>
  <si>
    <t xml:space="preserve">231U0508 </t>
  </si>
  <si>
    <t xml:space="preserve">231U0510 </t>
  </si>
  <si>
    <t xml:space="preserve">231U0514 </t>
  </si>
  <si>
    <t xml:space="preserve">231U0515 </t>
  </si>
  <si>
    <t xml:space="preserve">231U0516 </t>
  </si>
  <si>
    <t xml:space="preserve">231U0518 </t>
  </si>
  <si>
    <t xml:space="preserve">231U0623 </t>
  </si>
  <si>
    <t xml:space="preserve">231U0519 </t>
  </si>
  <si>
    <t xml:space="preserve">231U0520 </t>
  </si>
  <si>
    <t xml:space="preserve">231U0521 </t>
  </si>
  <si>
    <t xml:space="preserve">231U0522 </t>
  </si>
  <si>
    <t xml:space="preserve">231U0653 </t>
  </si>
  <si>
    <t xml:space="preserve">231U0525 </t>
  </si>
  <si>
    <t xml:space="preserve">231U0526 </t>
  </si>
  <si>
    <t xml:space="preserve">231U0528 </t>
  </si>
  <si>
    <t xml:space="preserve">231U0529 </t>
  </si>
  <si>
    <t xml:space="preserve">231U0533 </t>
  </si>
  <si>
    <t xml:space="preserve">231U0534 </t>
  </si>
  <si>
    <t xml:space="preserve">231U0536 </t>
  </si>
  <si>
    <t xml:space="preserve">231U0080 </t>
  </si>
  <si>
    <t xml:space="preserve">231U0537 </t>
  </si>
  <si>
    <t>AGUILERA ATAXCA RITA BETZABE</t>
  </si>
  <si>
    <t>BAEZ REYES BRYANT RICARDO</t>
  </si>
  <si>
    <t>BALDERAS GAYOSSO GUSTAVO</t>
  </si>
  <si>
    <t>CANELA FARIAS EDITH</t>
  </si>
  <si>
    <t>CHACHA AGUILERA ITZEL</t>
  </si>
  <si>
    <t>COAZOZON CRUZ OCTAVIO JESUS</t>
  </si>
  <si>
    <t>COTO ALVARADO ISRAEL DE JESUS</t>
  </si>
  <si>
    <t>GRACIA VICHI MARLEN DEL CARMEN</t>
  </si>
  <si>
    <t>ISLA ROMAN MAYRIN JOLETTE</t>
  </si>
  <si>
    <t>LÓPEZ LÓPEZ VICTOR</t>
  </si>
  <si>
    <t>MALAGA ISIDORO SAID</t>
  </si>
  <si>
    <t>MARTINEZ CASTILLO MARIEL DE JESUS</t>
  </si>
  <si>
    <t>MELCHI COTO CRISTIAN EMILIO</t>
  </si>
  <si>
    <t>MEMECHE TOTO CESAR LUIS</t>
  </si>
  <si>
    <t>MUÑOZ ESCALERA JOSE MANUEL GUILLERMO</t>
  </si>
  <si>
    <t>MUÑOZ MENDOZA EMERSON GILBERTO</t>
  </si>
  <si>
    <t>MÉNDEZ HERNÁNDEZ DULCE ABIGAIL</t>
  </si>
  <si>
    <t>ORGANISTA MEDEL ANTONIO</t>
  </si>
  <si>
    <t>OSTO CAMINO LEYDI SARAHI</t>
  </si>
  <si>
    <t>PATRACA MALAGA HARLEY</t>
  </si>
  <si>
    <t>PAVAN SALAZAR LUIS ARTURO</t>
  </si>
  <si>
    <t>PEREZ PALMA YOMAR</t>
  </si>
  <si>
    <t>PIXTA BAXIN PERLA</t>
  </si>
  <si>
    <t>ROMÁN HERNÁNDEZ MICHELLE</t>
  </si>
  <si>
    <t>TEJEDA AGUILAR HEIDI</t>
  </si>
  <si>
    <t>VALENCIA CANELA RUTH NOHEMI</t>
  </si>
  <si>
    <t>VELASCO PAXTIAN ANDRES</t>
  </si>
  <si>
    <t>VERDEJO ALVARADO ARTURO</t>
  </si>
  <si>
    <t>231U0671</t>
  </si>
  <si>
    <t>ABRAJAN CHAGALA GABRIEL</t>
  </si>
  <si>
    <t>231U0699</t>
  </si>
  <si>
    <t>GOMEZ PEREZ ALAIN</t>
  </si>
  <si>
    <t>231U0687</t>
  </si>
  <si>
    <t>SALAZAR QUINO LIDIA PAOLA</t>
  </si>
  <si>
    <t>FEBRERO-JUNIO 2024</t>
  </si>
  <si>
    <t>SIMULACION</t>
  </si>
  <si>
    <t>601A</t>
  </si>
  <si>
    <t xml:space="preserve">211U0599 </t>
  </si>
  <si>
    <t xml:space="preserve">211U0068 </t>
  </si>
  <si>
    <t xml:space="preserve">211U0075 </t>
  </si>
  <si>
    <t xml:space="preserve">211U0083 </t>
  </si>
  <si>
    <t xml:space="preserve">211U0088 </t>
  </si>
  <si>
    <t xml:space="preserve">211U0091 </t>
  </si>
  <si>
    <t xml:space="preserve">211U0092 </t>
  </si>
  <si>
    <t xml:space="preserve">211U0093 </t>
  </si>
  <si>
    <t xml:space="preserve">211U0096 </t>
  </si>
  <si>
    <t xml:space="preserve">211U0505 </t>
  </si>
  <si>
    <t xml:space="preserve">211U0103 </t>
  </si>
  <si>
    <t xml:space="preserve">211U0104 </t>
  </si>
  <si>
    <t xml:space="preserve">211U0105 </t>
  </si>
  <si>
    <t xml:space="preserve">211U0109 </t>
  </si>
  <si>
    <t xml:space="preserve">211U0110 </t>
  </si>
  <si>
    <t xml:space="preserve">211U0121 </t>
  </si>
  <si>
    <t xml:space="preserve">211U0123 </t>
  </si>
  <si>
    <t>ANTEMATE VELASCO LIZBETH</t>
  </si>
  <si>
    <t>CHAPOL PONCIANO ROSA ISELA</t>
  </si>
  <si>
    <t>CRUZ MARCIAL LILIANA ARLET</t>
  </si>
  <si>
    <t>GOMEZ SANTOS JOSE ROGELIO</t>
  </si>
  <si>
    <t>HERRERA MIROS KENIA PAOLA</t>
  </si>
  <si>
    <t>LLANOS CHIPOL FRIDA SOFIA</t>
  </si>
  <si>
    <t>LOPEZ COTA KATHYA NINEL</t>
  </si>
  <si>
    <t>MAYA SEBA JORGE</t>
  </si>
  <si>
    <t>MENDOZA MARTINEZ JOSSELIN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</si>
  <si>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</si>
  <si>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</si>
  <si>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</si>
  <si>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</si>
  <si>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</si>
  <si>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TOTO CHAMPALA IDANIA RUBI</t>
  </si>
  <si>
    <t>URIETA MARTINEZ KARINA</t>
  </si>
  <si>
    <t>ANTEMATE AREVALO RAFAEL DE JESUS</t>
  </si>
  <si>
    <t>601B</t>
  </si>
  <si>
    <t>SISTEMAS DE MANUFACTURA</t>
  </si>
  <si>
    <t xml:space="preserve">211U0072 </t>
  </si>
  <si>
    <t xml:space="preserve">211U0077 </t>
  </si>
  <si>
    <t xml:space="preserve">211U0078 </t>
  </si>
  <si>
    <t xml:space="preserve">211U0082 </t>
  </si>
  <si>
    <t xml:space="preserve">211U0085 </t>
  </si>
  <si>
    <t xml:space="preserve">211U0601 </t>
  </si>
  <si>
    <t xml:space="preserve">211U0087 </t>
  </si>
  <si>
    <t xml:space="preserve">231U0679 </t>
  </si>
  <si>
    <t xml:space="preserve">201U0029 </t>
  </si>
  <si>
    <t xml:space="preserve">211U0605 </t>
  </si>
  <si>
    <t xml:space="preserve">211U0094 </t>
  </si>
  <si>
    <t xml:space="preserve">211U0100 </t>
  </si>
  <si>
    <t xml:space="preserve">211U0101 </t>
  </si>
  <si>
    <t xml:space="preserve">201U0549 </t>
  </si>
  <si>
    <t xml:space="preserve">211U0106 </t>
  </si>
  <si>
    <t xml:space="preserve">211U0113 </t>
  </si>
  <si>
    <t xml:space="preserve">211U0115 </t>
  </si>
  <si>
    <t xml:space="preserve">231U0682 </t>
  </si>
  <si>
    <t xml:space="preserve">211U0117 </t>
  </si>
  <si>
    <t xml:space="preserve">211U0122 </t>
  </si>
  <si>
    <t xml:space="preserve">211U0566 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</si>
  <si>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</si>
  <si>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</si>
  <si>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</si>
  <si>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</si>
  <si>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</si>
  <si>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</si>
  <si>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GOMEZ GOLPE JENIFER</t>
  </si>
  <si>
    <t>HERNANDEZ MARTHEN SAMANTHA GUADALUPE</t>
  </si>
  <si>
    <t>JARAMILLO CATEMAXCA ARLETH</t>
  </si>
  <si>
    <t>LINARES MIL FATIMA</t>
  </si>
  <si>
    <t>MARCE HIPOLITO JOSUE JORGE</t>
  </si>
  <si>
    <t>MIL CASTILLO KARLA MELISSA</t>
  </si>
  <si>
    <t>MIXTEGA CAYETANO MONICA</t>
  </si>
  <si>
    <t>MORALES CHAGALA MIGUEL</t>
  </si>
  <si>
    <t>PAXTIAN BAXIN ANAHI</t>
  </si>
  <si>
    <t>RINCON PEDROZA OMAR YAEL</t>
  </si>
  <si>
    <t>RIVEROLL SANTOS PABLO</t>
  </si>
  <si>
    <t>ROSAS AGUILERA EMMANUEL</t>
  </si>
  <si>
    <t>SOTELO GRANDA GUMA JARETH</t>
  </si>
  <si>
    <t>TOTO POLITO ROSARIO DEL CARMEN</t>
  </si>
  <si>
    <t>VERGARA FERNANDEZ IRAD JAFETH</t>
  </si>
  <si>
    <t>801B</t>
  </si>
  <si>
    <t>CHAGALA LUCHO ISIS IMELDA</t>
  </si>
  <si>
    <t>CHAGALA MARTINEZ MARCOS</t>
  </si>
  <si>
    <t>CRUZ SOSA LUIS FELIPE</t>
  </si>
  <si>
    <t>CRUZ TEPACH ITZEL MARIANA</t>
  </si>
  <si>
    <t>FONSECA CRUZ ISRAEL</t>
  </si>
  <si>
    <t>GARCIA REYES KARLA PAOLA</t>
  </si>
  <si>
    <t>GOXCON SOSA JOSE ANGEL</t>
  </si>
  <si>
    <t>GOXCON XOLOT GERARDO</t>
  </si>
  <si>
    <t>GUERRERO LEAL ANGELA ZUJEY</t>
  </si>
  <si>
    <t>GUTIERREZ ARRES HEVER DE JESUS</t>
  </si>
  <si>
    <t xml:space="preserve">201U0030 </t>
  </si>
  <si>
    <t>JAUREGUI SERRANO JULIANA</t>
  </si>
  <si>
    <t xml:space="preserve">201U0032 </t>
  </si>
  <si>
    <t>MALDONADO SEBA EDUARDO</t>
  </si>
  <si>
    <t xml:space="preserve">201U0033 </t>
  </si>
  <si>
    <t>MARCIAL FABIAN JOSELYN</t>
  </si>
  <si>
    <t xml:space="preserve">201U0034 </t>
  </si>
  <si>
    <t>MARTINEZ GOLPE ALESSANDRA</t>
  </si>
  <si>
    <t xml:space="preserve">201U0036 </t>
  </si>
  <si>
    <t>MARTINEZ SOLIS ADDIEL DE JESUS</t>
  </si>
  <si>
    <t xml:space="preserve">201U0037 </t>
  </si>
  <si>
    <t>MARTINEZ VAZQUEZ VICTOR UBALDO</t>
  </si>
  <si>
    <t xml:space="preserve">191U0053 </t>
  </si>
  <si>
    <t>MOTO TORRES GERARDO</t>
  </si>
  <si>
    <t xml:space="preserve">201U0520 </t>
  </si>
  <si>
    <t>ORGANISTA BELLI EDWIN</t>
  </si>
  <si>
    <t xml:space="preserve">211U0006 </t>
  </si>
  <si>
    <t>PATRICIO VALDIVIA JOSE CARLOS</t>
  </si>
  <si>
    <t xml:space="preserve">201U0045 </t>
  </si>
  <si>
    <t>QUINO PAEZ ISAIAS</t>
  </si>
  <si>
    <t xml:space="preserve">201U0048 </t>
  </si>
  <si>
    <t>TENORIO TEMICH ROCIO ABIGAIL</t>
  </si>
  <si>
    <t xml:space="preserve">201U0049 </t>
  </si>
  <si>
    <t>TOLEN ARREZ CITLALY</t>
  </si>
  <si>
    <t xml:space="preserve">201U0053 </t>
  </si>
  <si>
    <t>VELASCO HERRERA MANUEL OCTAVIO</t>
  </si>
  <si>
    <t xml:space="preserve">201U0413 </t>
  </si>
  <si>
    <t>VERDEJO ORTIZ JOSE SANTIAGO</t>
  </si>
  <si>
    <t xml:space="preserve">201U0054 </t>
  </si>
  <si>
    <t>VILLEGAS IXTEPAN EDER DE JESUS</t>
  </si>
  <si>
    <t xml:space="preserve">201U0055 </t>
  </si>
  <si>
    <t>XALA RIVEROL GREYS KAROL</t>
  </si>
  <si>
    <t xml:space="preserve">201U0011 </t>
  </si>
  <si>
    <t xml:space="preserve">201U0012 </t>
  </si>
  <si>
    <t xml:space="preserve">201U0017 </t>
  </si>
  <si>
    <t xml:space="preserve">211U0002 </t>
  </si>
  <si>
    <t xml:space="preserve">201U0019 </t>
  </si>
  <si>
    <t xml:space="preserve">201U0020 </t>
  </si>
  <si>
    <t xml:space="preserve">211U0003 </t>
  </si>
  <si>
    <t xml:space="preserve">201U0022 </t>
  </si>
  <si>
    <t xml:space="preserve">201U0023 </t>
  </si>
  <si>
    <t xml:space="preserve">191U0034 </t>
  </si>
  <si>
    <t>AUTOMATIZACION INDUSTRIAL</t>
  </si>
  <si>
    <t>DISEÑO E INGENIERIA ASISTIDA POR COMPUTADORA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</si>
</sst>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Helvetica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IIND\2023\2023_1\SABATINO\MODULO%20I\INDUSTRIA%204.0\INTRODUCCION%20A%20LA%20INDUSTRIA%204.0%20_%20PARCIAL%201.xlsx" TargetMode="External"/><Relationship Id="rId1" Type="http://schemas.openxmlformats.org/officeDocument/2006/relationships/externalLinkPath" Target="/IIND/2023/2023_1/SABATINO/MODULO%20I/INDUSTRIA%204.0/INTRODUCCION%20A%20LA%20INDUSTRIA%204.0%20_%20PARCIA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CIALES"/>
      <sheetName val="FINAL"/>
    </sheetNames>
    <sheetDataSet>
      <sheetData sheetId="0">
        <row r="6">
          <cell r="D6" t="str">
            <v>FEBRERO-JULIO 2023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BFBD-CBB7-4600-A76D-93207326E860}">
  <dimension ref="B2:X59"/>
  <sheetViews>
    <sheetView zoomScale="140" zoomScaleNormal="140" workbookViewId="0">
      <selection activeCell="S9" sqref="S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90</v>
      </c>
      <c r="E4" s="40"/>
      <c r="F4" s="40"/>
      <c r="G4" s="40"/>
      <c r="I4" t="s">
        <v>1</v>
      </c>
      <c r="J4" s="27" t="s">
        <v>91</v>
      </c>
      <c r="K4" s="27"/>
      <c r="M4" t="s">
        <v>2</v>
      </c>
      <c r="N4" s="41">
        <v>45448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7.25" customHeight="1" x14ac:dyDescent="0.25">
      <c r="B9" s="7">
        <v>1</v>
      </c>
      <c r="C9" s="23" t="s">
        <v>92</v>
      </c>
      <c r="D9" s="35" t="s">
        <v>125</v>
      </c>
      <c r="E9" s="36"/>
      <c r="F9" s="36"/>
      <c r="G9" s="36"/>
      <c r="H9" s="36"/>
      <c r="I9" s="37"/>
      <c r="J9" s="21">
        <v>75</v>
      </c>
      <c r="K9" s="21">
        <v>80</v>
      </c>
      <c r="L9" s="21">
        <v>80</v>
      </c>
      <c r="M9" s="21">
        <v>85</v>
      </c>
      <c r="N9" s="21"/>
      <c r="O9" s="21"/>
      <c r="P9" s="21"/>
      <c r="Q9" s="18">
        <f>SUM(J9:P9)/4</f>
        <v>80</v>
      </c>
    </row>
    <row r="10" spans="2:24" ht="15" customHeight="1" x14ac:dyDescent="0.25">
      <c r="B10" s="7">
        <f>B9+1</f>
        <v>2</v>
      </c>
      <c r="C10" s="23" t="s">
        <v>93</v>
      </c>
      <c r="D10" s="35" t="s">
        <v>109</v>
      </c>
      <c r="E10" s="36"/>
      <c r="F10" s="36"/>
      <c r="G10" s="36"/>
      <c r="H10" s="36"/>
      <c r="I10" s="37"/>
      <c r="J10" s="21">
        <v>88</v>
      </c>
      <c r="K10" s="21">
        <v>0</v>
      </c>
      <c r="L10" s="21">
        <v>70</v>
      </c>
      <c r="M10" s="21">
        <v>75</v>
      </c>
      <c r="N10" s="21"/>
      <c r="O10" s="21"/>
      <c r="P10" s="21"/>
      <c r="Q10" s="18">
        <f>SUM(J10:P10)/4</f>
        <v>58.25</v>
      </c>
    </row>
    <row r="11" spans="2:24" ht="15" customHeight="1" x14ac:dyDescent="0.25">
      <c r="B11" s="7">
        <f t="shared" ref="B11:B48" si="0">B10+1</f>
        <v>3</v>
      </c>
      <c r="C11" s="23" t="s">
        <v>94</v>
      </c>
      <c r="D11" s="35" t="s">
        <v>110</v>
      </c>
      <c r="E11" s="36"/>
      <c r="F11" s="36"/>
      <c r="G11" s="36"/>
      <c r="H11" s="36"/>
      <c r="I11" s="37"/>
      <c r="J11" s="21">
        <v>90</v>
      </c>
      <c r="K11" s="21">
        <v>80</v>
      </c>
      <c r="L11" s="21">
        <v>80</v>
      </c>
      <c r="M11" s="21">
        <v>85</v>
      </c>
      <c r="N11" s="21"/>
      <c r="O11" s="21"/>
      <c r="P11" s="21"/>
      <c r="Q11" s="18">
        <f t="shared" ref="Q11:Q48" si="1">SUM(J11:P11)/4</f>
        <v>83.75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95</v>
      </c>
      <c r="D12" s="35" t="s">
        <v>111</v>
      </c>
      <c r="E12" s="36"/>
      <c r="F12" s="36"/>
      <c r="G12" s="36"/>
      <c r="H12" s="36"/>
      <c r="I12" s="37"/>
      <c r="J12" s="21">
        <v>100</v>
      </c>
      <c r="K12" s="21">
        <v>80</v>
      </c>
      <c r="L12" s="21">
        <v>80</v>
      </c>
      <c r="M12" s="21">
        <v>85</v>
      </c>
      <c r="N12" s="21"/>
      <c r="O12" s="21"/>
      <c r="P12" s="21"/>
      <c r="Q12" s="18">
        <f t="shared" si="1"/>
        <v>86.25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96</v>
      </c>
      <c r="D13" s="35" t="s">
        <v>112</v>
      </c>
      <c r="E13" s="36"/>
      <c r="F13" s="36"/>
      <c r="G13" s="36"/>
      <c r="H13" s="36"/>
      <c r="I13" s="37"/>
      <c r="J13" s="21">
        <v>0</v>
      </c>
      <c r="K13" s="21">
        <v>0</v>
      </c>
      <c r="L13" s="21">
        <v>70</v>
      </c>
      <c r="M13" s="21">
        <v>70</v>
      </c>
      <c r="N13" s="21"/>
      <c r="O13" s="21"/>
      <c r="P13" s="21"/>
      <c r="Q13" s="18">
        <f t="shared" si="1"/>
        <v>35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97</v>
      </c>
      <c r="D14" s="35" t="s">
        <v>113</v>
      </c>
      <c r="E14" s="36"/>
      <c r="F14" s="36"/>
      <c r="G14" s="36"/>
      <c r="H14" s="36"/>
      <c r="I14" s="37"/>
      <c r="J14" s="21">
        <v>0</v>
      </c>
      <c r="K14" s="21">
        <v>0</v>
      </c>
      <c r="L14" s="21">
        <v>70</v>
      </c>
      <c r="M14" s="21">
        <v>75</v>
      </c>
      <c r="N14" s="21"/>
      <c r="O14" s="21"/>
      <c r="P14" s="21"/>
      <c r="Q14" s="18">
        <f t="shared" si="1"/>
        <v>36.25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98</v>
      </c>
      <c r="D15" s="35" t="s">
        <v>114</v>
      </c>
      <c r="E15" s="36"/>
      <c r="F15" s="36"/>
      <c r="G15" s="36"/>
      <c r="H15" s="36"/>
      <c r="I15" s="37"/>
      <c r="J15" s="21">
        <v>90</v>
      </c>
      <c r="K15" s="21">
        <v>85</v>
      </c>
      <c r="L15" s="21">
        <v>85</v>
      </c>
      <c r="M15" s="21">
        <v>90</v>
      </c>
      <c r="N15" s="21"/>
      <c r="O15" s="21"/>
      <c r="P15" s="21"/>
      <c r="Q15" s="18">
        <f t="shared" si="1"/>
        <v>87.5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99</v>
      </c>
      <c r="D16" s="35" t="s">
        <v>115</v>
      </c>
      <c r="E16" s="36"/>
      <c r="F16" s="36"/>
      <c r="G16" s="36"/>
      <c r="H16" s="36"/>
      <c r="I16" s="37"/>
      <c r="J16" s="21">
        <v>70</v>
      </c>
      <c r="K16" s="21">
        <v>80</v>
      </c>
      <c r="L16" s="21">
        <v>80</v>
      </c>
      <c r="M16" s="21">
        <v>85</v>
      </c>
      <c r="N16" s="21"/>
      <c r="O16" s="21"/>
      <c r="P16" s="21"/>
      <c r="Q16" s="18">
        <f t="shared" si="1"/>
        <v>78.75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100</v>
      </c>
      <c r="D17" s="35" t="s">
        <v>116</v>
      </c>
      <c r="E17" s="36"/>
      <c r="F17" s="36"/>
      <c r="G17" s="36"/>
      <c r="H17" s="36"/>
      <c r="I17" s="37"/>
      <c r="J17" s="21">
        <v>0</v>
      </c>
      <c r="K17" s="21">
        <v>0</v>
      </c>
      <c r="L17" s="21">
        <v>70</v>
      </c>
      <c r="M17" s="21">
        <v>75</v>
      </c>
      <c r="N17" s="21"/>
      <c r="O17" s="21"/>
      <c r="P17" s="21"/>
      <c r="Q17" s="18">
        <f t="shared" si="1"/>
        <v>36.25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101</v>
      </c>
      <c r="D18" s="35" t="s">
        <v>117</v>
      </c>
      <c r="E18" s="36"/>
      <c r="F18" s="36"/>
      <c r="G18" s="36"/>
      <c r="H18" s="36"/>
      <c r="I18" s="37"/>
      <c r="J18" s="21">
        <v>70</v>
      </c>
      <c r="K18" s="21">
        <v>80</v>
      </c>
      <c r="L18" s="21">
        <v>80</v>
      </c>
      <c r="M18" s="21">
        <v>85</v>
      </c>
      <c r="N18" s="21"/>
      <c r="O18" s="21"/>
      <c r="P18" s="21"/>
      <c r="Q18" s="18">
        <f t="shared" si="1"/>
        <v>78.75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102</v>
      </c>
      <c r="D19" s="35" t="s">
        <v>118</v>
      </c>
      <c r="E19" s="36"/>
      <c r="F19" s="36"/>
      <c r="G19" s="36"/>
      <c r="H19" s="36"/>
      <c r="I19" s="37"/>
      <c r="J19" s="21">
        <v>70</v>
      </c>
      <c r="K19" s="21">
        <v>80</v>
      </c>
      <c r="L19" s="21">
        <v>80</v>
      </c>
      <c r="M19" s="21">
        <v>85</v>
      </c>
      <c r="N19" s="21"/>
      <c r="O19" s="21"/>
      <c r="P19" s="21"/>
      <c r="Q19" s="18">
        <f t="shared" si="1"/>
        <v>78.75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103</v>
      </c>
      <c r="D20" s="35" t="s">
        <v>119</v>
      </c>
      <c r="E20" s="36"/>
      <c r="F20" s="36"/>
      <c r="G20" s="36"/>
      <c r="H20" s="36"/>
      <c r="I20" s="37"/>
      <c r="J20" s="21">
        <v>0</v>
      </c>
      <c r="K20" s="21">
        <v>75</v>
      </c>
      <c r="L20" s="21">
        <v>75</v>
      </c>
      <c r="M20" s="21">
        <v>80</v>
      </c>
      <c r="N20" s="21"/>
      <c r="O20" s="21"/>
      <c r="P20" s="21"/>
      <c r="Q20" s="18">
        <f t="shared" si="1"/>
        <v>57.5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104</v>
      </c>
      <c r="D21" s="35" t="s">
        <v>120</v>
      </c>
      <c r="E21" s="36"/>
      <c r="F21" s="36"/>
      <c r="G21" s="36"/>
      <c r="H21" s="36"/>
      <c r="I21" s="37"/>
      <c r="J21" s="21">
        <v>84</v>
      </c>
      <c r="K21" s="21">
        <v>70</v>
      </c>
      <c r="L21" s="21">
        <v>70</v>
      </c>
      <c r="M21" s="21">
        <v>80</v>
      </c>
      <c r="N21" s="21"/>
      <c r="O21" s="21"/>
      <c r="P21" s="21"/>
      <c r="Q21" s="18">
        <f t="shared" si="1"/>
        <v>76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105</v>
      </c>
      <c r="D22" s="35" t="s">
        <v>121</v>
      </c>
      <c r="E22" s="36"/>
      <c r="F22" s="36"/>
      <c r="G22" s="36"/>
      <c r="H22" s="36"/>
      <c r="I22" s="37"/>
      <c r="J22" s="21">
        <v>70</v>
      </c>
      <c r="K22" s="21">
        <v>80</v>
      </c>
      <c r="L22" s="21">
        <v>80</v>
      </c>
      <c r="M22" s="21">
        <v>85</v>
      </c>
      <c r="N22" s="21"/>
      <c r="O22" s="21"/>
      <c r="P22" s="21"/>
      <c r="Q22" s="18">
        <f t="shared" si="1"/>
        <v>78.75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106</v>
      </c>
      <c r="D23" s="35" t="s">
        <v>122</v>
      </c>
      <c r="E23" s="36"/>
      <c r="F23" s="36"/>
      <c r="G23" s="36"/>
      <c r="H23" s="36"/>
      <c r="I23" s="37"/>
      <c r="J23" s="21">
        <v>0</v>
      </c>
      <c r="K23" s="21">
        <v>80</v>
      </c>
      <c r="L23" s="21">
        <v>80</v>
      </c>
      <c r="M23" s="21">
        <v>85</v>
      </c>
      <c r="N23" s="21"/>
      <c r="O23" s="21"/>
      <c r="P23" s="21"/>
      <c r="Q23" s="18">
        <f t="shared" si="1"/>
        <v>61.25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107</v>
      </c>
      <c r="D24" s="35" t="s">
        <v>123</v>
      </c>
      <c r="E24" s="36"/>
      <c r="F24" s="36"/>
      <c r="G24" s="36"/>
      <c r="H24" s="36"/>
      <c r="I24" s="37"/>
      <c r="J24" s="21">
        <v>80</v>
      </c>
      <c r="K24" s="21">
        <v>70</v>
      </c>
      <c r="L24" s="21">
        <v>70</v>
      </c>
      <c r="M24" s="21">
        <v>80</v>
      </c>
      <c r="N24" s="21"/>
      <c r="O24" s="21"/>
      <c r="P24" s="21"/>
      <c r="Q24" s="18">
        <f t="shared" si="1"/>
        <v>75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108</v>
      </c>
      <c r="D25" s="35" t="s">
        <v>124</v>
      </c>
      <c r="E25" s="36"/>
      <c r="F25" s="36"/>
      <c r="G25" s="36"/>
      <c r="H25" s="36"/>
      <c r="I25" s="37"/>
      <c r="J25" s="21">
        <v>0</v>
      </c>
      <c r="K25" s="21">
        <v>70</v>
      </c>
      <c r="L25" s="21">
        <v>70</v>
      </c>
      <c r="M25" s="21">
        <v>80</v>
      </c>
      <c r="N25" s="21"/>
      <c r="O25" s="21"/>
      <c r="P25" s="21"/>
      <c r="Q25" s="18">
        <f t="shared" si="1"/>
        <v>55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/>
      <c r="D26" s="29"/>
      <c r="E26" s="30"/>
      <c r="F26" s="30"/>
      <c r="G26" s="30"/>
      <c r="H26" s="30"/>
      <c r="I26" s="31"/>
      <c r="J26" s="21"/>
      <c r="K26" s="21"/>
      <c r="L26" s="21"/>
      <c r="M26" s="21"/>
      <c r="N26" s="21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/>
      <c r="D27" s="29"/>
      <c r="E27" s="30"/>
      <c r="F27" s="30"/>
      <c r="G27" s="30"/>
      <c r="H27" s="30"/>
      <c r="I27" s="31"/>
      <c r="J27" s="21"/>
      <c r="K27" s="21"/>
      <c r="L27" s="21"/>
      <c r="M27" s="21"/>
      <c r="N27" s="21"/>
      <c r="O27" s="21"/>
      <c r="P27" s="21"/>
      <c r="Q27" s="18">
        <f t="shared" si="1"/>
        <v>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/>
      <c r="D28" s="29"/>
      <c r="E28" s="30"/>
      <c r="F28" s="30"/>
      <c r="G28" s="30"/>
      <c r="H28" s="30"/>
      <c r="I28" s="31"/>
      <c r="J28" s="21"/>
      <c r="K28" s="21"/>
      <c r="L28" s="21"/>
      <c r="M28" s="21"/>
      <c r="N28" s="21"/>
      <c r="O28" s="21"/>
      <c r="P28" s="21"/>
      <c r="Q28" s="18">
        <f t="shared" si="1"/>
        <v>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/>
      <c r="D29" s="29"/>
      <c r="E29" s="30"/>
      <c r="F29" s="30"/>
      <c r="G29" s="30"/>
      <c r="H29" s="30"/>
      <c r="I29" s="31"/>
      <c r="J29" s="21"/>
      <c r="K29" s="21"/>
      <c r="L29" s="21"/>
      <c r="M29" s="21"/>
      <c r="N29" s="21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29"/>
      <c r="E30" s="30"/>
      <c r="F30" s="30"/>
      <c r="G30" s="30"/>
      <c r="H30" s="30"/>
      <c r="I30" s="31"/>
      <c r="J30" s="21"/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29"/>
      <c r="E31" s="30"/>
      <c r="F31" s="30"/>
      <c r="G31" s="30"/>
      <c r="H31" s="30"/>
      <c r="I31" s="31"/>
      <c r="J31" s="21"/>
      <c r="K31" s="21"/>
      <c r="L31" s="21"/>
      <c r="M31" s="21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29"/>
      <c r="E32" s="30"/>
      <c r="F32" s="30"/>
      <c r="G32" s="30"/>
      <c r="H32" s="30"/>
      <c r="I32" s="31"/>
      <c r="J32" s="21"/>
      <c r="K32" s="21"/>
      <c r="L32" s="21"/>
      <c r="M32" s="21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29"/>
      <c r="E33" s="30"/>
      <c r="F33" s="30"/>
      <c r="G33" s="30"/>
      <c r="H33" s="30"/>
      <c r="I33" s="31"/>
      <c r="J33" s="21"/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9"/>
      <c r="E34" s="30"/>
      <c r="F34" s="30"/>
      <c r="G34" s="30"/>
      <c r="H34" s="30"/>
      <c r="I34" s="31"/>
      <c r="J34" s="21"/>
      <c r="K34" s="21"/>
      <c r="L34" s="21"/>
      <c r="M34" s="21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29"/>
      <c r="E35" s="30"/>
      <c r="F35" s="30"/>
      <c r="G35" s="30"/>
      <c r="H35" s="30"/>
      <c r="I35" s="31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9"/>
      <c r="E38" s="30"/>
      <c r="F38" s="30"/>
      <c r="G38" s="30"/>
      <c r="H38" s="30"/>
      <c r="I38" s="31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9"/>
      <c r="E39" s="30"/>
      <c r="F39" s="30"/>
      <c r="G39" s="30"/>
      <c r="H39" s="30"/>
      <c r="I39" s="31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2"/>
      <c r="E40" s="32"/>
      <c r="F40" s="32"/>
      <c r="G40" s="32"/>
      <c r="H40" s="32"/>
      <c r="I40" s="3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33"/>
      <c r="E43" s="33"/>
      <c r="F43" s="33"/>
      <c r="G43" s="33"/>
      <c r="H43" s="33"/>
      <c r="I43" s="33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33"/>
      <c r="E44" s="33"/>
      <c r="F44" s="33"/>
      <c r="G44" s="33"/>
      <c r="H44" s="33"/>
      <c r="I44" s="33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>COUNTIF(J9:J48,"&gt;=70")</f>
        <v>11</v>
      </c>
      <c r="K50" s="5">
        <f t="shared" ref="K50:P50" si="2">COUNTIF(K9:K48,"&gt;=70")</f>
        <v>13</v>
      </c>
      <c r="L50" s="5">
        <f t="shared" si="2"/>
        <v>17</v>
      </c>
      <c r="M50" s="5">
        <f t="shared" si="2"/>
        <v>17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9</v>
      </c>
    </row>
    <row r="51" spans="3:17" x14ac:dyDescent="0.25">
      <c r="C51" s="25"/>
      <c r="D51" s="25"/>
      <c r="E51" s="10"/>
      <c r="H51" s="28" t="s">
        <v>20</v>
      </c>
      <c r="I51" s="28"/>
      <c r="J51" s="5">
        <f>COUNTIF(J9:J49,"&lt;70")</f>
        <v>6</v>
      </c>
      <c r="K51" s="5">
        <f>COUNTIF(K9:K49,"&lt;70")</f>
        <v>4</v>
      </c>
      <c r="L51" s="5">
        <f t="shared" ref="L51:P51" si="4">COUNTIF(L9:L49,"&lt;70")</f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21</v>
      </c>
    </row>
    <row r="52" spans="3:17" x14ac:dyDescent="0.25">
      <c r="C52" s="25"/>
      <c r="D52" s="25"/>
      <c r="E52" s="25"/>
      <c r="H52" s="28" t="s">
        <v>21</v>
      </c>
      <c r="I52" s="28"/>
      <c r="J52" s="5">
        <f>COUNT(J9:J48)</f>
        <v>17</v>
      </c>
      <c r="K52" s="5">
        <f t="shared" ref="K52:P52" si="5">COUNT(K9:K48)</f>
        <v>17</v>
      </c>
      <c r="L52" s="5">
        <f t="shared" si="5"/>
        <v>17</v>
      </c>
      <c r="M52" s="5">
        <f t="shared" si="5"/>
        <v>17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0.6470588235294118</v>
      </c>
      <c r="K53" s="11">
        <f t="shared" ref="K53:Q53" si="6">K50/K52</f>
        <v>0.76470588235294112</v>
      </c>
      <c r="L53" s="11">
        <f t="shared" si="6"/>
        <v>1</v>
      </c>
      <c r="M53" s="11">
        <f t="shared" si="6"/>
        <v>1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0.29032258064516131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0.35294117647058826</v>
      </c>
      <c r="K54" s="11">
        <f t="shared" ref="K54:Q54" si="7">K51/K52</f>
        <v>0.23529411764705882</v>
      </c>
      <c r="L54" s="11">
        <f t="shared" si="7"/>
        <v>0</v>
      </c>
      <c r="M54" s="11">
        <f t="shared" si="7"/>
        <v>0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0.67741935483870963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59"/>
  <sheetViews>
    <sheetView topLeftCell="A6" zoomScale="140" zoomScaleNormal="140" workbookViewId="0">
      <selection activeCell="S9" sqref="S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90</v>
      </c>
      <c r="E4" s="40"/>
      <c r="F4" s="40"/>
      <c r="G4" s="40"/>
      <c r="I4" t="s">
        <v>1</v>
      </c>
      <c r="J4" s="27" t="s">
        <v>126</v>
      </c>
      <c r="K4" s="27"/>
      <c r="M4" t="s">
        <v>2</v>
      </c>
      <c r="N4" s="41">
        <v>45448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x14ac:dyDescent="0.25">
      <c r="B9" s="7">
        <v>1</v>
      </c>
      <c r="C9" s="23" t="s">
        <v>131</v>
      </c>
      <c r="D9" s="35" t="s">
        <v>152</v>
      </c>
      <c r="E9" s="36"/>
      <c r="F9" s="36"/>
      <c r="G9" s="36"/>
      <c r="H9" s="36"/>
      <c r="I9" s="37"/>
      <c r="J9" s="21">
        <v>84</v>
      </c>
      <c r="K9" s="21">
        <v>90</v>
      </c>
      <c r="L9" s="21">
        <v>90</v>
      </c>
      <c r="M9" s="21">
        <v>90</v>
      </c>
      <c r="N9" s="21"/>
      <c r="O9" s="21"/>
      <c r="P9" s="21"/>
      <c r="Q9" s="18">
        <f>SUM(J9:P9)/4</f>
        <v>88.5</v>
      </c>
    </row>
    <row r="10" spans="2:24" ht="15" customHeight="1" x14ac:dyDescent="0.25">
      <c r="B10" s="7">
        <f>B9+1</f>
        <v>2</v>
      </c>
      <c r="C10" s="23" t="s">
        <v>132</v>
      </c>
      <c r="D10" s="35" t="s">
        <v>153</v>
      </c>
      <c r="E10" s="36"/>
      <c r="F10" s="36"/>
      <c r="G10" s="36"/>
      <c r="H10" s="36"/>
      <c r="I10" s="37"/>
      <c r="J10" s="21">
        <v>70</v>
      </c>
      <c r="K10" s="21">
        <v>80</v>
      </c>
      <c r="L10" s="21">
        <v>85</v>
      </c>
      <c r="M10" s="21">
        <v>90</v>
      </c>
      <c r="N10" s="21"/>
      <c r="O10" s="21"/>
      <c r="P10" s="21"/>
      <c r="Q10" s="18">
        <f>SUM(J10:P10)/4</f>
        <v>81.25</v>
      </c>
    </row>
    <row r="11" spans="2:24" ht="15" customHeight="1" x14ac:dyDescent="0.25">
      <c r="B11" s="7">
        <f t="shared" ref="B11:B48" si="0">B10+1</f>
        <v>3</v>
      </c>
      <c r="C11" s="23" t="s">
        <v>133</v>
      </c>
      <c r="D11" s="35" t="s">
        <v>154</v>
      </c>
      <c r="E11" s="36"/>
      <c r="F11" s="36"/>
      <c r="G11" s="36"/>
      <c r="H11" s="36"/>
      <c r="I11" s="37"/>
      <c r="J11" s="21">
        <v>80</v>
      </c>
      <c r="K11" s="21">
        <v>90</v>
      </c>
      <c r="L11" s="21">
        <v>90</v>
      </c>
      <c r="M11" s="21">
        <v>90</v>
      </c>
      <c r="N11" s="21"/>
      <c r="O11" s="21"/>
      <c r="P11" s="21"/>
      <c r="Q11" s="18">
        <f t="shared" ref="Q11:Q48" si="1">SUM(J11:P11)/4</f>
        <v>87.5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135</v>
      </c>
      <c r="D12" s="35" t="s">
        <v>156</v>
      </c>
      <c r="E12" s="36"/>
      <c r="F12" s="36"/>
      <c r="G12" s="36"/>
      <c r="H12" s="36"/>
      <c r="I12" s="37"/>
      <c r="J12" s="21">
        <v>0</v>
      </c>
      <c r="K12" s="21">
        <v>70</v>
      </c>
      <c r="L12" s="21">
        <v>75</v>
      </c>
      <c r="M12" s="21">
        <v>80</v>
      </c>
      <c r="N12" s="21"/>
      <c r="O12" s="21"/>
      <c r="P12" s="21"/>
      <c r="Q12" s="18">
        <f t="shared" si="1"/>
        <v>56.25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137</v>
      </c>
      <c r="D13" s="35" t="s">
        <v>158</v>
      </c>
      <c r="E13" s="36"/>
      <c r="F13" s="36"/>
      <c r="G13" s="36"/>
      <c r="H13" s="36"/>
      <c r="I13" s="37"/>
      <c r="J13" s="21">
        <v>90</v>
      </c>
      <c r="K13" s="21">
        <v>80</v>
      </c>
      <c r="L13" s="21">
        <v>85</v>
      </c>
      <c r="M13" s="21">
        <v>85</v>
      </c>
      <c r="N13" s="21"/>
      <c r="O13" s="21"/>
      <c r="P13" s="21"/>
      <c r="Q13" s="18">
        <f t="shared" si="1"/>
        <v>85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142</v>
      </c>
      <c r="D14" s="35" t="s">
        <v>163</v>
      </c>
      <c r="E14" s="36"/>
      <c r="F14" s="36"/>
      <c r="G14" s="36"/>
      <c r="H14" s="36"/>
      <c r="I14" s="37"/>
      <c r="J14" s="21">
        <v>0</v>
      </c>
      <c r="K14" s="21">
        <v>70</v>
      </c>
      <c r="L14" s="21">
        <v>80</v>
      </c>
      <c r="M14" s="21">
        <v>85</v>
      </c>
      <c r="N14" s="21"/>
      <c r="O14" s="21"/>
      <c r="P14" s="21"/>
      <c r="Q14" s="18">
        <f t="shared" si="1"/>
        <v>58.75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143</v>
      </c>
      <c r="D15" s="35" t="s">
        <v>164</v>
      </c>
      <c r="E15" s="36"/>
      <c r="F15" s="36"/>
      <c r="G15" s="36"/>
      <c r="H15" s="36"/>
      <c r="I15" s="37"/>
      <c r="J15" s="21">
        <v>0</v>
      </c>
      <c r="K15" s="21">
        <v>90</v>
      </c>
      <c r="L15" s="21">
        <v>90</v>
      </c>
      <c r="M15" s="21">
        <v>90</v>
      </c>
      <c r="N15" s="21"/>
      <c r="O15" s="21"/>
      <c r="P15" s="21"/>
      <c r="Q15" s="18">
        <f t="shared" ref="Q15" si="2">SUM(J15:P15)/4</f>
        <v>67.5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144</v>
      </c>
      <c r="D16" s="35" t="s">
        <v>165</v>
      </c>
      <c r="E16" s="36"/>
      <c r="F16" s="36"/>
      <c r="G16" s="36"/>
      <c r="H16" s="36"/>
      <c r="I16" s="37"/>
      <c r="J16" s="21">
        <v>0</v>
      </c>
      <c r="K16" s="21">
        <v>90</v>
      </c>
      <c r="L16" s="21">
        <v>90</v>
      </c>
      <c r="M16" s="21">
        <v>90</v>
      </c>
      <c r="N16" s="21"/>
      <c r="O16" s="21"/>
      <c r="P16" s="21"/>
      <c r="Q16" s="18">
        <f t="shared" si="1"/>
        <v>67.5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145</v>
      </c>
      <c r="D17" s="35" t="s">
        <v>166</v>
      </c>
      <c r="E17" s="36"/>
      <c r="F17" s="36"/>
      <c r="G17" s="36"/>
      <c r="H17" s="36"/>
      <c r="I17" s="37"/>
      <c r="J17" s="21">
        <v>0</v>
      </c>
      <c r="K17" s="21">
        <v>70</v>
      </c>
      <c r="L17" s="21">
        <v>75</v>
      </c>
      <c r="M17" s="21">
        <v>75</v>
      </c>
      <c r="N17" s="21"/>
      <c r="O17" s="21"/>
      <c r="P17" s="21"/>
      <c r="Q17" s="18">
        <f t="shared" si="1"/>
        <v>55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147</v>
      </c>
      <c r="D18" s="35" t="s">
        <v>168</v>
      </c>
      <c r="E18" s="36"/>
      <c r="F18" s="36"/>
      <c r="G18" s="36"/>
      <c r="H18" s="36"/>
      <c r="I18" s="37"/>
      <c r="J18" s="21">
        <v>84</v>
      </c>
      <c r="K18" s="21">
        <v>90</v>
      </c>
      <c r="L18" s="21">
        <v>90</v>
      </c>
      <c r="M18" s="21">
        <v>90</v>
      </c>
      <c r="N18" s="21"/>
      <c r="O18" s="21"/>
      <c r="P18" s="21"/>
      <c r="Q18" s="18">
        <f t="shared" si="1"/>
        <v>88.5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148</v>
      </c>
      <c r="D19" s="35" t="s">
        <v>169</v>
      </c>
      <c r="E19" s="36"/>
      <c r="F19" s="36"/>
      <c r="G19" s="36"/>
      <c r="H19" s="36"/>
      <c r="I19" s="37"/>
      <c r="J19" s="21">
        <v>100</v>
      </c>
      <c r="K19" s="21">
        <v>80</v>
      </c>
      <c r="L19" s="21">
        <v>85</v>
      </c>
      <c r="M19" s="21">
        <v>85</v>
      </c>
      <c r="N19" s="21"/>
      <c r="O19" s="21"/>
      <c r="P19" s="21"/>
      <c r="Q19" s="18">
        <f t="shared" si="1"/>
        <v>87.5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/>
      <c r="D20" s="35"/>
      <c r="E20" s="36"/>
      <c r="F20" s="36"/>
      <c r="G20" s="36"/>
      <c r="H20" s="36"/>
      <c r="I20" s="37"/>
      <c r="J20" s="21"/>
      <c r="K20" s="21"/>
      <c r="L20" s="21"/>
      <c r="M20" s="21"/>
      <c r="N20" s="21"/>
      <c r="O20" s="21"/>
      <c r="P20" s="21"/>
      <c r="Q20" s="18">
        <f t="shared" si="1"/>
        <v>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/>
      <c r="D21" s="35"/>
      <c r="E21" s="36"/>
      <c r="F21" s="36"/>
      <c r="G21" s="36"/>
      <c r="H21" s="36"/>
      <c r="I21" s="37"/>
      <c r="J21" s="21"/>
      <c r="K21" s="21"/>
      <c r="L21" s="21"/>
      <c r="M21" s="21"/>
      <c r="N21" s="21"/>
      <c r="O21" s="21"/>
      <c r="P21" s="21"/>
      <c r="Q21" s="18">
        <f t="shared" si="1"/>
        <v>0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/>
      <c r="D22" s="35"/>
      <c r="E22" s="36"/>
      <c r="F22" s="36"/>
      <c r="G22" s="36"/>
      <c r="H22" s="36"/>
      <c r="I22" s="37"/>
      <c r="J22" s="21"/>
      <c r="K22" s="21"/>
      <c r="L22" s="21"/>
      <c r="M22" s="21"/>
      <c r="N22" s="21"/>
      <c r="O22" s="21"/>
      <c r="P22" s="21"/>
      <c r="Q22" s="18">
        <f t="shared" si="1"/>
        <v>0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/>
      <c r="D23" s="35"/>
      <c r="E23" s="36"/>
      <c r="F23" s="36"/>
      <c r="G23" s="36"/>
      <c r="H23" s="36"/>
      <c r="I23" s="37"/>
      <c r="J23" s="21"/>
      <c r="K23" s="21"/>
      <c r="L23" s="21"/>
      <c r="M23" s="21"/>
      <c r="N23" s="21"/>
      <c r="O23" s="21"/>
      <c r="P23" s="21"/>
      <c r="Q23" s="18">
        <f t="shared" si="1"/>
        <v>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/>
      <c r="D24" s="35"/>
      <c r="E24" s="36"/>
      <c r="F24" s="36"/>
      <c r="G24" s="36"/>
      <c r="H24" s="36"/>
      <c r="I24" s="37"/>
      <c r="J24" s="21"/>
      <c r="K24" s="21"/>
      <c r="L24" s="21"/>
      <c r="M24" s="21"/>
      <c r="N24" s="21"/>
      <c r="O24" s="21"/>
      <c r="P24" s="21"/>
      <c r="Q24" s="18">
        <f t="shared" si="1"/>
        <v>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/>
      <c r="D25" s="35"/>
      <c r="E25" s="36"/>
      <c r="F25" s="36"/>
      <c r="G25" s="36"/>
      <c r="H25" s="36"/>
      <c r="I25" s="37"/>
      <c r="J25" s="21"/>
      <c r="K25" s="21"/>
      <c r="L25" s="21"/>
      <c r="M25" s="21"/>
      <c r="N25" s="21"/>
      <c r="O25" s="21"/>
      <c r="P25" s="21"/>
      <c r="Q25" s="18">
        <f t="shared" si="1"/>
        <v>0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/>
      <c r="D26" s="35"/>
      <c r="E26" s="36"/>
      <c r="F26" s="36"/>
      <c r="G26" s="36"/>
      <c r="H26" s="36"/>
      <c r="I26" s="37"/>
      <c r="J26" s="21"/>
      <c r="K26" s="21"/>
      <c r="L26" s="21"/>
      <c r="M26" s="21"/>
      <c r="N26" s="21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/>
      <c r="D27" s="35"/>
      <c r="E27" s="36"/>
      <c r="F27" s="36"/>
      <c r="G27" s="36"/>
      <c r="H27" s="36"/>
      <c r="I27" s="37"/>
      <c r="J27" s="21"/>
      <c r="K27" s="21"/>
      <c r="L27" s="21"/>
      <c r="M27" s="21"/>
      <c r="N27" s="21"/>
      <c r="O27" s="21"/>
      <c r="P27" s="21"/>
      <c r="Q27" s="18">
        <f t="shared" si="1"/>
        <v>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/>
      <c r="D28" s="35"/>
      <c r="E28" s="36"/>
      <c r="F28" s="36"/>
      <c r="G28" s="36"/>
      <c r="H28" s="36"/>
      <c r="I28" s="37"/>
      <c r="J28" s="21"/>
      <c r="K28" s="21"/>
      <c r="L28" s="21"/>
      <c r="M28" s="21"/>
      <c r="N28" s="21"/>
      <c r="O28" s="21"/>
      <c r="P28" s="21"/>
      <c r="Q28" s="18">
        <f t="shared" si="1"/>
        <v>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/>
      <c r="D29" s="35"/>
      <c r="E29" s="36"/>
      <c r="F29" s="36"/>
      <c r="G29" s="36"/>
      <c r="H29" s="36"/>
      <c r="I29" s="37"/>
      <c r="J29" s="21"/>
      <c r="K29" s="21"/>
      <c r="L29" s="21"/>
      <c r="M29" s="21"/>
      <c r="N29" s="21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29"/>
      <c r="E30" s="30"/>
      <c r="F30" s="30"/>
      <c r="G30" s="30"/>
      <c r="H30" s="30"/>
      <c r="I30" s="31"/>
      <c r="J30" s="21"/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29"/>
      <c r="E31" s="30"/>
      <c r="F31" s="30"/>
      <c r="G31" s="30"/>
      <c r="H31" s="30"/>
      <c r="I31" s="31"/>
      <c r="J31" s="21"/>
      <c r="K31" s="21"/>
      <c r="L31" s="21"/>
      <c r="M31" s="21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29"/>
      <c r="E32" s="30"/>
      <c r="F32" s="30"/>
      <c r="G32" s="30"/>
      <c r="H32" s="30"/>
      <c r="I32" s="31"/>
      <c r="J32" s="21"/>
      <c r="K32" s="21"/>
      <c r="L32" s="21"/>
      <c r="M32" s="21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29"/>
      <c r="E33" s="30"/>
      <c r="F33" s="30"/>
      <c r="G33" s="30"/>
      <c r="H33" s="30"/>
      <c r="I33" s="31"/>
      <c r="J33" s="21"/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9"/>
      <c r="E34" s="30"/>
      <c r="F34" s="30"/>
      <c r="G34" s="30"/>
      <c r="H34" s="30"/>
      <c r="I34" s="31"/>
      <c r="J34" s="21"/>
      <c r="K34" s="21"/>
      <c r="L34" s="21"/>
      <c r="M34" s="21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29"/>
      <c r="E35" s="30"/>
      <c r="F35" s="30"/>
      <c r="G35" s="30"/>
      <c r="H35" s="30"/>
      <c r="I35" s="31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9"/>
      <c r="E38" s="30"/>
      <c r="F38" s="30"/>
      <c r="G38" s="30"/>
      <c r="H38" s="30"/>
      <c r="I38" s="31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9"/>
      <c r="E39" s="30"/>
      <c r="F39" s="30"/>
      <c r="G39" s="30"/>
      <c r="H39" s="30"/>
      <c r="I39" s="31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2"/>
      <c r="E40" s="32"/>
      <c r="F40" s="32"/>
      <c r="G40" s="32"/>
      <c r="H40" s="32"/>
      <c r="I40" s="3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33"/>
      <c r="E43" s="33"/>
      <c r="F43" s="33"/>
      <c r="G43" s="33"/>
      <c r="H43" s="33"/>
      <c r="I43" s="33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33"/>
      <c r="E44" s="33"/>
      <c r="F44" s="33"/>
      <c r="G44" s="33"/>
      <c r="H44" s="33"/>
      <c r="I44" s="33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>COUNTIF(J9:J48,"&gt;=70")</f>
        <v>6</v>
      </c>
      <c r="K50" s="5">
        <f t="shared" ref="K50:P50" si="3">COUNTIF(K9:K48,"&gt;=70")</f>
        <v>11</v>
      </c>
      <c r="L50" s="5">
        <f t="shared" si="3"/>
        <v>11</v>
      </c>
      <c r="M50" s="5">
        <f t="shared" si="3"/>
        <v>11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5">
        <f t="shared" ref="Q50" si="4">COUNTIF(Q10:Q48,"&gt;=70")</f>
        <v>5</v>
      </c>
    </row>
    <row r="51" spans="3:17" x14ac:dyDescent="0.25">
      <c r="C51" s="25"/>
      <c r="D51" s="25"/>
      <c r="E51" s="10"/>
      <c r="H51" s="28" t="s">
        <v>20</v>
      </c>
      <c r="I51" s="28"/>
      <c r="J51" s="5">
        <f>COUNTIF(J9:J49,"&lt;70")</f>
        <v>5</v>
      </c>
      <c r="K51" s="5">
        <f>COUNTIF(K9:K49,"&lt;70")</f>
        <v>0</v>
      </c>
      <c r="L51" s="5">
        <f t="shared" ref="L51:P51" si="5">COUNTIF(L9:L49,"&lt;70")</f>
        <v>0</v>
      </c>
      <c r="M51" s="5">
        <f t="shared" si="5"/>
        <v>0</v>
      </c>
      <c r="N51" s="5">
        <f t="shared" si="5"/>
        <v>0</v>
      </c>
      <c r="O51" s="5">
        <f t="shared" si="5"/>
        <v>0</v>
      </c>
      <c r="P51" s="5">
        <f t="shared" si="5"/>
        <v>0</v>
      </c>
      <c r="Q51" s="15">
        <f>COUNTIF(Q9:Q39,"&lt;70")</f>
        <v>25</v>
      </c>
    </row>
    <row r="52" spans="3:17" x14ac:dyDescent="0.25">
      <c r="C52" s="25"/>
      <c r="D52" s="25"/>
      <c r="E52" s="25"/>
      <c r="H52" s="28" t="s">
        <v>21</v>
      </c>
      <c r="I52" s="28"/>
      <c r="J52" s="5">
        <f>COUNT(J9:J48)</f>
        <v>11</v>
      </c>
      <c r="K52" s="5">
        <f t="shared" ref="K52:P52" si="6">COUNT(K9:K48)</f>
        <v>11</v>
      </c>
      <c r="L52" s="5">
        <f t="shared" si="6"/>
        <v>11</v>
      </c>
      <c r="M52" s="5">
        <f t="shared" si="6"/>
        <v>11</v>
      </c>
      <c r="N52" s="5">
        <f t="shared" si="6"/>
        <v>0</v>
      </c>
      <c r="O52" s="5">
        <f t="shared" si="6"/>
        <v>0</v>
      </c>
      <c r="P52" s="5">
        <f t="shared" si="6"/>
        <v>0</v>
      </c>
      <c r="Q52" s="15">
        <f>COUNT(Q9:Q39)</f>
        <v>31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0.54545454545454541</v>
      </c>
      <c r="K53" s="11">
        <f t="shared" ref="K53:P53" si="7">K50/K52</f>
        <v>1</v>
      </c>
      <c r="L53" s="11">
        <f t="shared" si="7"/>
        <v>1</v>
      </c>
      <c r="M53" s="11">
        <f t="shared" si="7"/>
        <v>1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4">
        <f t="shared" ref="Q53" si="8">Q50/Q52</f>
        <v>0.16129032258064516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0.45454545454545453</v>
      </c>
      <c r="K54" s="11">
        <f t="shared" ref="K54:P54" si="9">K51/K52</f>
        <v>0</v>
      </c>
      <c r="L54" s="11">
        <f t="shared" si="9"/>
        <v>0</v>
      </c>
      <c r="M54" s="11">
        <f t="shared" si="9"/>
        <v>0</v>
      </c>
      <c r="N54" s="11" t="e">
        <f t="shared" si="9"/>
        <v>#DIV/0!</v>
      </c>
      <c r="O54" s="11" t="e">
        <f t="shared" si="9"/>
        <v>#DIV/0!</v>
      </c>
      <c r="P54" s="11" t="e">
        <f t="shared" si="9"/>
        <v>#DIV/0!</v>
      </c>
      <c r="Q54" s="14">
        <f t="shared" ref="Q54" si="10">Q51/Q52</f>
        <v>0.80645161290322576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J59:P59"/>
    <mergeCell ref="C51:D51"/>
    <mergeCell ref="D27:I27"/>
    <mergeCell ref="D28:I28"/>
    <mergeCell ref="D24:I24"/>
    <mergeCell ref="D29:I29"/>
    <mergeCell ref="D34:I34"/>
    <mergeCell ref="D43:I43"/>
    <mergeCell ref="D44:I44"/>
    <mergeCell ref="D45:I45"/>
    <mergeCell ref="D46:I46"/>
    <mergeCell ref="D47:I47"/>
    <mergeCell ref="J58:P58"/>
    <mergeCell ref="C54:D54"/>
    <mergeCell ref="C55:D55"/>
    <mergeCell ref="C53:D53"/>
    <mergeCell ref="D10:I10"/>
    <mergeCell ref="D11:I11"/>
    <mergeCell ref="D12:I12"/>
    <mergeCell ref="D13:I13"/>
    <mergeCell ref="D14:I14"/>
    <mergeCell ref="D16:I16"/>
    <mergeCell ref="D18:I18"/>
    <mergeCell ref="D19:I19"/>
    <mergeCell ref="D20:I20"/>
    <mergeCell ref="D21:I21"/>
    <mergeCell ref="C52:E52"/>
    <mergeCell ref="H50:I50"/>
    <mergeCell ref="H51:I51"/>
    <mergeCell ref="H52:I52"/>
    <mergeCell ref="H53:I53"/>
    <mergeCell ref="H54:I54"/>
    <mergeCell ref="B2:P2"/>
    <mergeCell ref="D30:I30"/>
    <mergeCell ref="D31:I31"/>
    <mergeCell ref="D32:I32"/>
    <mergeCell ref="D33:I33"/>
    <mergeCell ref="C3:P3"/>
    <mergeCell ref="D4:G4"/>
    <mergeCell ref="J4:K4"/>
    <mergeCell ref="N4:O4"/>
    <mergeCell ref="D6:G6"/>
    <mergeCell ref="D8:I8"/>
    <mergeCell ref="D23:I23"/>
    <mergeCell ref="I6:J6"/>
    <mergeCell ref="K6:P6"/>
    <mergeCell ref="D9:I9"/>
    <mergeCell ref="D15:I15"/>
    <mergeCell ref="D36:I36"/>
    <mergeCell ref="C49:D49"/>
    <mergeCell ref="C50:D50"/>
    <mergeCell ref="D37:I37"/>
    <mergeCell ref="D38:I38"/>
    <mergeCell ref="D39:I39"/>
    <mergeCell ref="D40:I40"/>
    <mergeCell ref="D41:I41"/>
    <mergeCell ref="D42:I42"/>
    <mergeCell ref="D48:I48"/>
    <mergeCell ref="D22:I22"/>
    <mergeCell ref="D25:I25"/>
    <mergeCell ref="D26:I26"/>
    <mergeCell ref="D17:I17"/>
    <mergeCell ref="D35:I35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9FF0-DF76-4C78-BF76-0B8F4B26D1C4}">
  <dimension ref="B2:X59"/>
  <sheetViews>
    <sheetView topLeftCell="A3" zoomScale="140" zoomScaleNormal="140" workbookViewId="0">
      <selection activeCell="S9" sqref="S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127</v>
      </c>
      <c r="E4" s="40"/>
      <c r="F4" s="40"/>
      <c r="G4" s="40"/>
      <c r="I4" t="s">
        <v>1</v>
      </c>
      <c r="J4" s="27" t="s">
        <v>126</v>
      </c>
      <c r="K4" s="27"/>
      <c r="M4" t="s">
        <v>2</v>
      </c>
      <c r="N4" s="41">
        <v>45448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128</v>
      </c>
      <c r="D9" s="43" t="s">
        <v>149</v>
      </c>
      <c r="E9" s="44"/>
      <c r="F9" s="44"/>
      <c r="G9" s="44"/>
      <c r="H9" s="44"/>
      <c r="I9" s="45"/>
      <c r="J9" s="5">
        <v>0</v>
      </c>
      <c r="K9" s="21">
        <v>70</v>
      </c>
      <c r="L9" s="21">
        <v>75</v>
      </c>
      <c r="M9" s="21"/>
      <c r="N9" s="21"/>
      <c r="O9" s="21"/>
      <c r="P9" s="21"/>
      <c r="Q9" s="18">
        <f>SUM(J9:P9)/4</f>
        <v>36.25</v>
      </c>
    </row>
    <row r="10" spans="2:24" ht="15" customHeight="1" x14ac:dyDescent="0.25">
      <c r="B10" s="7">
        <f>B9+1</f>
        <v>2</v>
      </c>
      <c r="C10" s="23" t="s">
        <v>129</v>
      </c>
      <c r="D10" s="43" t="s">
        <v>150</v>
      </c>
      <c r="E10" s="44"/>
      <c r="F10" s="44"/>
      <c r="G10" s="44"/>
      <c r="H10" s="44"/>
      <c r="I10" s="45"/>
      <c r="J10" s="5">
        <v>0</v>
      </c>
      <c r="K10" s="21">
        <v>0</v>
      </c>
      <c r="L10" s="21">
        <v>0</v>
      </c>
      <c r="M10" s="21"/>
      <c r="N10" s="21"/>
      <c r="O10" s="21"/>
      <c r="P10" s="21"/>
      <c r="Q10" s="18">
        <f>SUM(J10:P10)/4</f>
        <v>0</v>
      </c>
    </row>
    <row r="11" spans="2:24" ht="15" customHeight="1" x14ac:dyDescent="0.25">
      <c r="B11" s="7">
        <f t="shared" ref="B11:B48" si="0">B10+1</f>
        <v>3</v>
      </c>
      <c r="C11" s="23" t="s">
        <v>130</v>
      </c>
      <c r="D11" s="43" t="s">
        <v>151</v>
      </c>
      <c r="E11" s="44"/>
      <c r="F11" s="44"/>
      <c r="G11" s="44"/>
      <c r="H11" s="44"/>
      <c r="I11" s="45"/>
      <c r="J11" s="5">
        <v>0</v>
      </c>
      <c r="K11" s="21">
        <v>0</v>
      </c>
      <c r="L11" s="21">
        <v>0</v>
      </c>
      <c r="M11" s="21"/>
      <c r="N11" s="21"/>
      <c r="O11" s="21"/>
      <c r="P11" s="21"/>
      <c r="Q11" s="18">
        <f t="shared" ref="Q11:Q48" si="1">SUM(J11:P11)/4</f>
        <v>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131</v>
      </c>
      <c r="D12" s="43" t="s">
        <v>152</v>
      </c>
      <c r="E12" s="44"/>
      <c r="F12" s="44"/>
      <c r="G12" s="44"/>
      <c r="H12" s="44"/>
      <c r="I12" s="45"/>
      <c r="J12" s="5">
        <v>80</v>
      </c>
      <c r="K12" s="21">
        <v>100</v>
      </c>
      <c r="L12" s="21">
        <v>98</v>
      </c>
      <c r="M12" s="21"/>
      <c r="N12" s="21"/>
      <c r="O12" s="21"/>
      <c r="P12" s="21"/>
      <c r="Q12" s="18">
        <f t="shared" si="1"/>
        <v>69.5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132</v>
      </c>
      <c r="D13" s="43" t="s">
        <v>153</v>
      </c>
      <c r="E13" s="44"/>
      <c r="F13" s="44"/>
      <c r="G13" s="44"/>
      <c r="H13" s="44"/>
      <c r="I13" s="45"/>
      <c r="J13" s="5">
        <v>70</v>
      </c>
      <c r="K13" s="21">
        <v>80</v>
      </c>
      <c r="L13" s="21">
        <v>80</v>
      </c>
      <c r="M13" s="21"/>
      <c r="N13" s="21"/>
      <c r="O13" s="21"/>
      <c r="P13" s="21"/>
      <c r="Q13" s="18">
        <f t="shared" si="1"/>
        <v>57.5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133</v>
      </c>
      <c r="D14" s="43" t="s">
        <v>154</v>
      </c>
      <c r="E14" s="44"/>
      <c r="F14" s="44"/>
      <c r="G14" s="44"/>
      <c r="H14" s="44"/>
      <c r="I14" s="45"/>
      <c r="J14" s="5">
        <v>75</v>
      </c>
      <c r="K14" s="21">
        <v>100</v>
      </c>
      <c r="L14" s="21">
        <v>94</v>
      </c>
      <c r="M14" s="21"/>
      <c r="N14" s="21"/>
      <c r="O14" s="21"/>
      <c r="P14" s="21"/>
      <c r="Q14" s="18">
        <f t="shared" si="1"/>
        <v>67.25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134</v>
      </c>
      <c r="D15" s="43" t="s">
        <v>155</v>
      </c>
      <c r="E15" s="44"/>
      <c r="F15" s="44"/>
      <c r="G15" s="44"/>
      <c r="H15" s="44"/>
      <c r="I15" s="45"/>
      <c r="J15" s="5">
        <v>70</v>
      </c>
      <c r="K15" s="21">
        <v>0</v>
      </c>
      <c r="L15" s="21">
        <v>80</v>
      </c>
      <c r="M15" s="21"/>
      <c r="N15" s="21"/>
      <c r="O15" s="21"/>
      <c r="P15" s="21"/>
      <c r="Q15" s="18">
        <f t="shared" si="1"/>
        <v>37.5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135</v>
      </c>
      <c r="D16" s="43" t="s">
        <v>156</v>
      </c>
      <c r="E16" s="44"/>
      <c r="F16" s="44"/>
      <c r="G16" s="44"/>
      <c r="H16" s="44"/>
      <c r="I16" s="45"/>
      <c r="J16" s="5">
        <v>70</v>
      </c>
      <c r="K16" s="21">
        <v>0</v>
      </c>
      <c r="L16" s="21">
        <v>0</v>
      </c>
      <c r="M16" s="21"/>
      <c r="N16" s="21"/>
      <c r="O16" s="21"/>
      <c r="P16" s="21"/>
      <c r="Q16" s="18">
        <f t="shared" si="1"/>
        <v>17.5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136</v>
      </c>
      <c r="D17" s="43" t="s">
        <v>157</v>
      </c>
      <c r="E17" s="44"/>
      <c r="F17" s="44"/>
      <c r="G17" s="44"/>
      <c r="H17" s="44"/>
      <c r="I17" s="45"/>
      <c r="J17" s="5">
        <v>0</v>
      </c>
      <c r="K17" s="21">
        <v>0</v>
      </c>
      <c r="L17" s="21">
        <v>78</v>
      </c>
      <c r="M17" s="21"/>
      <c r="N17" s="21"/>
      <c r="O17" s="21"/>
      <c r="P17" s="21"/>
      <c r="Q17" s="18">
        <f t="shared" si="1"/>
        <v>19.5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137</v>
      </c>
      <c r="D18" s="43" t="s">
        <v>158</v>
      </c>
      <c r="E18" s="44"/>
      <c r="F18" s="44"/>
      <c r="G18" s="44"/>
      <c r="H18" s="44"/>
      <c r="I18" s="45"/>
      <c r="J18" s="5">
        <v>70</v>
      </c>
      <c r="K18" s="21">
        <v>90</v>
      </c>
      <c r="L18" s="21">
        <v>86</v>
      </c>
      <c r="M18" s="21"/>
      <c r="N18" s="21"/>
      <c r="O18" s="21"/>
      <c r="P18" s="21"/>
      <c r="Q18" s="18">
        <f t="shared" si="1"/>
        <v>61.5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138</v>
      </c>
      <c r="D19" s="43" t="s">
        <v>159</v>
      </c>
      <c r="E19" s="44"/>
      <c r="F19" s="44"/>
      <c r="G19" s="44"/>
      <c r="H19" s="44"/>
      <c r="I19" s="45"/>
      <c r="J19" s="5">
        <v>0</v>
      </c>
      <c r="K19" s="21">
        <v>0</v>
      </c>
      <c r="L19" s="21">
        <v>0</v>
      </c>
      <c r="M19" s="21"/>
      <c r="N19" s="21"/>
      <c r="O19" s="21"/>
      <c r="P19" s="21"/>
      <c r="Q19" s="18">
        <f t="shared" si="1"/>
        <v>0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139</v>
      </c>
      <c r="D20" s="43" t="s">
        <v>160</v>
      </c>
      <c r="E20" s="44"/>
      <c r="F20" s="44"/>
      <c r="G20" s="44"/>
      <c r="H20" s="44"/>
      <c r="I20" s="45"/>
      <c r="J20" s="5">
        <v>0</v>
      </c>
      <c r="K20" s="21">
        <v>80</v>
      </c>
      <c r="L20" s="21">
        <v>80</v>
      </c>
      <c r="M20" s="21"/>
      <c r="N20" s="21"/>
      <c r="O20" s="21"/>
      <c r="P20" s="21"/>
      <c r="Q20" s="18">
        <f t="shared" si="1"/>
        <v>40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140</v>
      </c>
      <c r="D21" s="43" t="s">
        <v>161</v>
      </c>
      <c r="E21" s="44"/>
      <c r="F21" s="44"/>
      <c r="G21" s="44"/>
      <c r="H21" s="44"/>
      <c r="I21" s="45"/>
      <c r="J21" s="5">
        <v>0</v>
      </c>
      <c r="K21" s="21">
        <v>0</v>
      </c>
      <c r="L21" s="21">
        <v>97</v>
      </c>
      <c r="M21" s="21"/>
      <c r="N21" s="21"/>
      <c r="O21" s="21"/>
      <c r="P21" s="21"/>
      <c r="Q21" s="18">
        <f t="shared" si="1"/>
        <v>24.25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141</v>
      </c>
      <c r="D22" s="43" t="s">
        <v>162</v>
      </c>
      <c r="E22" s="44"/>
      <c r="F22" s="44"/>
      <c r="G22" s="44"/>
      <c r="H22" s="44"/>
      <c r="I22" s="45"/>
      <c r="J22" s="5">
        <v>0</v>
      </c>
      <c r="K22" s="21">
        <v>0</v>
      </c>
      <c r="L22" s="21">
        <v>0</v>
      </c>
      <c r="M22" s="21"/>
      <c r="N22" s="21"/>
      <c r="O22" s="21"/>
      <c r="P22" s="21"/>
      <c r="Q22" s="18">
        <f t="shared" si="1"/>
        <v>0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142</v>
      </c>
      <c r="D23" s="43" t="s">
        <v>163</v>
      </c>
      <c r="E23" s="44"/>
      <c r="F23" s="44"/>
      <c r="G23" s="44"/>
      <c r="H23" s="44"/>
      <c r="I23" s="45"/>
      <c r="J23" s="5">
        <v>75</v>
      </c>
      <c r="K23" s="21">
        <v>0</v>
      </c>
      <c r="L23" s="21">
        <v>86</v>
      </c>
      <c r="M23" s="21"/>
      <c r="N23" s="21"/>
      <c r="O23" s="21"/>
      <c r="P23" s="21"/>
      <c r="Q23" s="18">
        <f t="shared" si="1"/>
        <v>40.25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143</v>
      </c>
      <c r="D24" s="43" t="s">
        <v>164</v>
      </c>
      <c r="E24" s="44"/>
      <c r="F24" s="44"/>
      <c r="G24" s="44"/>
      <c r="H24" s="44"/>
      <c r="I24" s="45"/>
      <c r="J24" s="5">
        <v>85</v>
      </c>
      <c r="K24" s="21">
        <v>83</v>
      </c>
      <c r="L24" s="21">
        <v>85</v>
      </c>
      <c r="M24" s="21"/>
      <c r="N24" s="21"/>
      <c r="O24" s="21"/>
      <c r="P24" s="21"/>
      <c r="Q24" s="18">
        <f t="shared" si="1"/>
        <v>63.25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144</v>
      </c>
      <c r="D25" s="43" t="s">
        <v>165</v>
      </c>
      <c r="E25" s="44"/>
      <c r="F25" s="44"/>
      <c r="G25" s="44"/>
      <c r="H25" s="44"/>
      <c r="I25" s="45"/>
      <c r="J25" s="5">
        <v>100</v>
      </c>
      <c r="K25" s="21">
        <v>100</v>
      </c>
      <c r="L25" s="21">
        <v>92</v>
      </c>
      <c r="M25" s="21"/>
      <c r="N25" s="21"/>
      <c r="O25" s="21"/>
      <c r="P25" s="21"/>
      <c r="Q25" s="18">
        <f t="shared" si="1"/>
        <v>73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145</v>
      </c>
      <c r="D26" s="43" t="s">
        <v>166</v>
      </c>
      <c r="E26" s="44"/>
      <c r="F26" s="44"/>
      <c r="G26" s="44"/>
      <c r="H26" s="44"/>
      <c r="I26" s="45"/>
      <c r="J26" s="5">
        <v>0</v>
      </c>
      <c r="K26" s="21">
        <v>0</v>
      </c>
      <c r="L26" s="21">
        <v>0</v>
      </c>
      <c r="M26" s="21"/>
      <c r="N26" s="21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146</v>
      </c>
      <c r="D27" s="43" t="s">
        <v>167</v>
      </c>
      <c r="E27" s="44"/>
      <c r="F27" s="44"/>
      <c r="G27" s="44"/>
      <c r="H27" s="44"/>
      <c r="I27" s="45"/>
      <c r="J27" s="5">
        <v>0</v>
      </c>
      <c r="K27" s="21">
        <v>70</v>
      </c>
      <c r="L27" s="21">
        <v>77</v>
      </c>
      <c r="M27" s="21"/>
      <c r="N27" s="21"/>
      <c r="O27" s="21"/>
      <c r="P27" s="21"/>
      <c r="Q27" s="18">
        <f t="shared" si="1"/>
        <v>36.75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147</v>
      </c>
      <c r="D28" s="43" t="s">
        <v>168</v>
      </c>
      <c r="E28" s="44"/>
      <c r="F28" s="44"/>
      <c r="G28" s="44"/>
      <c r="H28" s="44"/>
      <c r="I28" s="45"/>
      <c r="J28" s="5">
        <v>95</v>
      </c>
      <c r="K28" s="21">
        <v>81</v>
      </c>
      <c r="L28" s="21">
        <v>98</v>
      </c>
      <c r="M28" s="21"/>
      <c r="N28" s="21"/>
      <c r="O28" s="21"/>
      <c r="P28" s="21"/>
      <c r="Q28" s="18">
        <f t="shared" si="1"/>
        <v>68.5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148</v>
      </c>
      <c r="D29" s="43" t="s">
        <v>169</v>
      </c>
      <c r="E29" s="44"/>
      <c r="F29" s="44"/>
      <c r="G29" s="44"/>
      <c r="H29" s="44"/>
      <c r="I29" s="45"/>
      <c r="J29" s="5">
        <v>75</v>
      </c>
      <c r="K29" s="21">
        <v>0</v>
      </c>
      <c r="L29" s="21">
        <v>70</v>
      </c>
      <c r="M29" s="21"/>
      <c r="N29" s="21"/>
      <c r="O29" s="21"/>
      <c r="P29" s="21"/>
      <c r="Q29" s="18">
        <f t="shared" si="1"/>
        <v>36.25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29"/>
      <c r="E30" s="30"/>
      <c r="F30" s="30"/>
      <c r="G30" s="30"/>
      <c r="H30" s="30"/>
      <c r="I30" s="31"/>
      <c r="J30" s="5"/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29"/>
      <c r="E31" s="30"/>
      <c r="F31" s="30"/>
      <c r="G31" s="30"/>
      <c r="H31" s="30"/>
      <c r="I31" s="31"/>
      <c r="J31" s="5"/>
      <c r="K31" s="21"/>
      <c r="L31" s="21"/>
      <c r="M31" s="21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29"/>
      <c r="E32" s="30"/>
      <c r="F32" s="30"/>
      <c r="G32" s="30"/>
      <c r="H32" s="30"/>
      <c r="I32" s="31"/>
      <c r="J32" s="5"/>
      <c r="K32" s="21"/>
      <c r="L32" s="21"/>
      <c r="M32" s="21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29"/>
      <c r="E33" s="30"/>
      <c r="F33" s="30"/>
      <c r="G33" s="30"/>
      <c r="H33" s="30"/>
      <c r="I33" s="31"/>
      <c r="J33" s="5"/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9"/>
      <c r="E34" s="30"/>
      <c r="F34" s="30"/>
      <c r="G34" s="30"/>
      <c r="H34" s="30"/>
      <c r="I34" s="31"/>
      <c r="J34" s="5"/>
      <c r="K34" s="21"/>
      <c r="L34" s="21"/>
      <c r="M34" s="21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29"/>
      <c r="E35" s="30"/>
      <c r="F35" s="30"/>
      <c r="G35" s="30"/>
      <c r="H35" s="30"/>
      <c r="I35" s="31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9"/>
      <c r="E38" s="30"/>
      <c r="F38" s="30"/>
      <c r="G38" s="30"/>
      <c r="H38" s="30"/>
      <c r="I38" s="31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9"/>
      <c r="E39" s="30"/>
      <c r="F39" s="30"/>
      <c r="G39" s="30"/>
      <c r="H39" s="30"/>
      <c r="I39" s="31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2"/>
      <c r="E40" s="32"/>
      <c r="F40" s="32"/>
      <c r="G40" s="32"/>
      <c r="H40" s="32"/>
      <c r="I40" s="3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33"/>
      <c r="E43" s="33"/>
      <c r="F43" s="33"/>
      <c r="G43" s="33"/>
      <c r="H43" s="33"/>
      <c r="I43" s="33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33"/>
      <c r="E44" s="33"/>
      <c r="F44" s="33"/>
      <c r="G44" s="33"/>
      <c r="H44" s="33"/>
      <c r="I44" s="33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>COUNTIF(J9:J48,"&gt;=70")</f>
        <v>11</v>
      </c>
      <c r="K50" s="5">
        <f t="shared" ref="K50:P50" si="2">COUNTIF(K9:K48,"&gt;=70")</f>
        <v>10</v>
      </c>
      <c r="L50" s="5">
        <f t="shared" si="2"/>
        <v>15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1</v>
      </c>
    </row>
    <row r="51" spans="3:17" x14ac:dyDescent="0.25">
      <c r="C51" s="25"/>
      <c r="D51" s="25"/>
      <c r="E51" s="10"/>
      <c r="H51" s="28" t="s">
        <v>20</v>
      </c>
      <c r="I51" s="28"/>
      <c r="J51" s="5">
        <f>COUNTIF(J9:J49,"&lt;70")</f>
        <v>10</v>
      </c>
      <c r="K51" s="5">
        <f>COUNTIF(K9:K49,"&lt;70")</f>
        <v>11</v>
      </c>
      <c r="L51" s="5">
        <f t="shared" ref="L51:P51" si="4">COUNTIF(L9:L49,"&lt;70")</f>
        <v>6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30</v>
      </c>
    </row>
    <row r="52" spans="3:17" x14ac:dyDescent="0.25">
      <c r="C52" s="25"/>
      <c r="D52" s="25"/>
      <c r="E52" s="25"/>
      <c r="H52" s="28" t="s">
        <v>21</v>
      </c>
      <c r="I52" s="28"/>
      <c r="J52" s="5">
        <f>COUNT(J9:J48)</f>
        <v>21</v>
      </c>
      <c r="K52" s="5">
        <f t="shared" ref="K52:P52" si="5">COUNT(K9:K48)</f>
        <v>21</v>
      </c>
      <c r="L52" s="5">
        <f t="shared" si="5"/>
        <v>21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0.52380952380952384</v>
      </c>
      <c r="K53" s="11">
        <f t="shared" ref="K53:Q53" si="6">K50/K52</f>
        <v>0.47619047619047616</v>
      </c>
      <c r="L53" s="11">
        <f t="shared" si="6"/>
        <v>0.7142857142857143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3.2258064516129031E-2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0.47619047619047616</v>
      </c>
      <c r="K54" s="11">
        <f t="shared" ref="K54:Q54" si="7">K51/K52</f>
        <v>0.52380952380952384</v>
      </c>
      <c r="L54" s="11">
        <f t="shared" si="7"/>
        <v>0.2857142857142857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0.967741935483871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30:I30"/>
    <mergeCell ref="D8:I8"/>
    <mergeCell ref="D20:I20"/>
    <mergeCell ref="D21:I21"/>
    <mergeCell ref="D22:I22"/>
    <mergeCell ref="D23:I23"/>
    <mergeCell ref="D24:I24"/>
    <mergeCell ref="D18:I18"/>
    <mergeCell ref="D19:I19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C52:E52"/>
    <mergeCell ref="H52:I52"/>
    <mergeCell ref="D43:I43"/>
    <mergeCell ref="D44:I44"/>
    <mergeCell ref="D45:I45"/>
    <mergeCell ref="D46:I46"/>
    <mergeCell ref="D47:I47"/>
    <mergeCell ref="D48:I48"/>
    <mergeCell ref="C49:D49"/>
    <mergeCell ref="C50:D50"/>
    <mergeCell ref="H50:I50"/>
    <mergeCell ref="C51:D51"/>
    <mergeCell ref="H51:I51"/>
    <mergeCell ref="J59:P5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59AA-81B6-43A9-9344-FAFBB05B07E6}">
  <dimension ref="B2:X59"/>
  <sheetViews>
    <sheetView zoomScale="140" zoomScaleNormal="140" workbookViewId="0">
      <selection activeCell="S9" sqref="S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224</v>
      </c>
      <c r="E4" s="40"/>
      <c r="F4" s="40"/>
      <c r="G4" s="40"/>
      <c r="I4" t="s">
        <v>1</v>
      </c>
      <c r="J4" s="27" t="s">
        <v>170</v>
      </c>
      <c r="K4" s="27"/>
      <c r="M4" t="s">
        <v>2</v>
      </c>
      <c r="N4" s="41">
        <v>45448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213</v>
      </c>
      <c r="D9" s="46" t="s">
        <v>171</v>
      </c>
      <c r="E9" s="46"/>
      <c r="F9" s="46"/>
      <c r="G9" s="46"/>
      <c r="H9" s="46"/>
      <c r="I9" s="46"/>
      <c r="J9" s="21">
        <v>90</v>
      </c>
      <c r="K9" s="21">
        <v>85</v>
      </c>
      <c r="L9" s="21">
        <v>90</v>
      </c>
      <c r="M9" s="21"/>
      <c r="N9" s="21"/>
      <c r="O9" s="21"/>
      <c r="P9" s="21"/>
      <c r="Q9" s="18">
        <f>SUM(J9:P9)/4</f>
        <v>66.25</v>
      </c>
    </row>
    <row r="10" spans="2:24" ht="15" customHeight="1" x14ac:dyDescent="0.25">
      <c r="B10" s="7">
        <f>B9+1</f>
        <v>2</v>
      </c>
      <c r="C10" s="23" t="s">
        <v>214</v>
      </c>
      <c r="D10" s="46" t="s">
        <v>172</v>
      </c>
      <c r="E10" s="46"/>
      <c r="F10" s="46"/>
      <c r="G10" s="46"/>
      <c r="H10" s="46"/>
      <c r="I10" s="46"/>
      <c r="J10" s="21">
        <v>95</v>
      </c>
      <c r="K10" s="21">
        <v>90</v>
      </c>
      <c r="L10" s="21">
        <v>0</v>
      </c>
      <c r="M10" s="21"/>
      <c r="N10" s="21"/>
      <c r="O10" s="21"/>
      <c r="P10" s="21"/>
      <c r="Q10" s="18">
        <f>SUM(J10:P10)/4</f>
        <v>46.25</v>
      </c>
    </row>
    <row r="11" spans="2:24" ht="15" customHeight="1" x14ac:dyDescent="0.25">
      <c r="B11" s="7">
        <f t="shared" ref="B11:B48" si="0">B10+1</f>
        <v>3</v>
      </c>
      <c r="C11" s="23" t="s">
        <v>215</v>
      </c>
      <c r="D11" s="46" t="s">
        <v>173</v>
      </c>
      <c r="E11" s="46"/>
      <c r="F11" s="46"/>
      <c r="G11" s="46"/>
      <c r="H11" s="46"/>
      <c r="I11" s="46"/>
      <c r="J11" s="21">
        <v>85</v>
      </c>
      <c r="K11" s="21">
        <v>85</v>
      </c>
      <c r="L11" s="21">
        <v>0</v>
      </c>
      <c r="M11" s="21"/>
      <c r="N11" s="21"/>
      <c r="O11" s="21"/>
      <c r="P11" s="21"/>
      <c r="Q11" s="18">
        <f t="shared" ref="Q11:Q48" si="1">SUM(J11:P11)/4</f>
        <v>42.5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216</v>
      </c>
      <c r="D12" s="35" t="s">
        <v>174</v>
      </c>
      <c r="E12" s="36"/>
      <c r="F12" s="36"/>
      <c r="G12" s="36"/>
      <c r="H12" s="36"/>
      <c r="I12" s="37"/>
      <c r="J12" s="21">
        <v>80</v>
      </c>
      <c r="K12" s="21">
        <v>75</v>
      </c>
      <c r="L12" s="21">
        <v>0</v>
      </c>
      <c r="M12" s="21"/>
      <c r="N12" s="21"/>
      <c r="O12" s="21"/>
      <c r="P12" s="21"/>
      <c r="Q12" s="18">
        <f t="shared" si="1"/>
        <v>38.75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217</v>
      </c>
      <c r="D13" s="35" t="s">
        <v>175</v>
      </c>
      <c r="E13" s="36"/>
      <c r="F13" s="36"/>
      <c r="G13" s="36"/>
      <c r="H13" s="36"/>
      <c r="I13" s="37"/>
      <c r="J13" s="21">
        <v>85</v>
      </c>
      <c r="K13" s="21">
        <v>85</v>
      </c>
      <c r="L13" s="21">
        <v>80</v>
      </c>
      <c r="M13" s="21"/>
      <c r="N13" s="21"/>
      <c r="O13" s="21"/>
      <c r="P13" s="21"/>
      <c r="Q13" s="18">
        <f t="shared" si="1"/>
        <v>62.5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218</v>
      </c>
      <c r="D14" s="35" t="s">
        <v>176</v>
      </c>
      <c r="E14" s="36"/>
      <c r="F14" s="36"/>
      <c r="G14" s="36"/>
      <c r="H14" s="36"/>
      <c r="I14" s="37"/>
      <c r="J14" s="21">
        <v>85</v>
      </c>
      <c r="K14" s="21">
        <v>85</v>
      </c>
      <c r="L14" s="21">
        <v>90</v>
      </c>
      <c r="M14" s="21"/>
      <c r="N14" s="21"/>
      <c r="O14" s="21"/>
      <c r="P14" s="21"/>
      <c r="Q14" s="18">
        <f t="shared" si="1"/>
        <v>65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219</v>
      </c>
      <c r="D15" s="35" t="s">
        <v>177</v>
      </c>
      <c r="E15" s="36"/>
      <c r="F15" s="36"/>
      <c r="G15" s="36"/>
      <c r="H15" s="36"/>
      <c r="I15" s="37"/>
      <c r="J15" s="21">
        <v>80</v>
      </c>
      <c r="K15" s="21">
        <v>80</v>
      </c>
      <c r="L15" s="21">
        <v>0</v>
      </c>
      <c r="M15" s="21"/>
      <c r="N15" s="21"/>
      <c r="O15" s="21"/>
      <c r="P15" s="21"/>
      <c r="Q15" s="18">
        <f t="shared" si="1"/>
        <v>40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220</v>
      </c>
      <c r="D16" s="35" t="s">
        <v>178</v>
      </c>
      <c r="E16" s="36"/>
      <c r="F16" s="36"/>
      <c r="G16" s="36"/>
      <c r="H16" s="36"/>
      <c r="I16" s="37"/>
      <c r="J16" s="21">
        <v>75</v>
      </c>
      <c r="K16" s="21">
        <v>80</v>
      </c>
      <c r="L16" s="21">
        <v>80</v>
      </c>
      <c r="M16" s="21"/>
      <c r="N16" s="21"/>
      <c r="O16" s="21"/>
      <c r="P16" s="21"/>
      <c r="Q16" s="18">
        <f t="shared" si="1"/>
        <v>58.75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221</v>
      </c>
      <c r="D17" s="35" t="s">
        <v>179</v>
      </c>
      <c r="E17" s="36"/>
      <c r="F17" s="36"/>
      <c r="G17" s="36"/>
      <c r="H17" s="36"/>
      <c r="I17" s="37"/>
      <c r="J17" s="21">
        <v>0</v>
      </c>
      <c r="K17" s="21">
        <v>80</v>
      </c>
      <c r="L17" s="21">
        <v>0</v>
      </c>
      <c r="M17" s="21"/>
      <c r="N17" s="21"/>
      <c r="O17" s="21"/>
      <c r="P17" s="21"/>
      <c r="Q17" s="18">
        <f t="shared" si="1"/>
        <v>20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222</v>
      </c>
      <c r="D18" s="35" t="s">
        <v>180</v>
      </c>
      <c r="E18" s="36"/>
      <c r="F18" s="36"/>
      <c r="G18" s="36"/>
      <c r="H18" s="36"/>
      <c r="I18" s="37"/>
      <c r="J18" s="21">
        <v>85</v>
      </c>
      <c r="K18" s="21">
        <v>0</v>
      </c>
      <c r="L18" s="21">
        <v>80</v>
      </c>
      <c r="M18" s="21"/>
      <c r="N18" s="21"/>
      <c r="O18" s="21"/>
      <c r="P18" s="21"/>
      <c r="Q18" s="18">
        <f t="shared" si="1"/>
        <v>41.25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135</v>
      </c>
      <c r="D19" s="35" t="s">
        <v>156</v>
      </c>
      <c r="E19" s="36"/>
      <c r="F19" s="36"/>
      <c r="G19" s="36"/>
      <c r="H19" s="36"/>
      <c r="I19" s="37"/>
      <c r="J19" s="21">
        <v>85</v>
      </c>
      <c r="K19" s="21">
        <v>80</v>
      </c>
      <c r="L19" s="21">
        <v>80</v>
      </c>
      <c r="M19" s="21"/>
      <c r="N19" s="21"/>
      <c r="O19" s="21"/>
      <c r="P19" s="21"/>
      <c r="Q19" s="18">
        <f t="shared" si="1"/>
        <v>61.25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181</v>
      </c>
      <c r="D20" s="35" t="s">
        <v>182</v>
      </c>
      <c r="E20" s="36"/>
      <c r="F20" s="36"/>
      <c r="G20" s="36"/>
      <c r="H20" s="36"/>
      <c r="I20" s="37"/>
      <c r="J20" s="21">
        <v>70</v>
      </c>
      <c r="K20" s="21">
        <v>75</v>
      </c>
      <c r="L20" s="21">
        <v>0</v>
      </c>
      <c r="M20" s="21"/>
      <c r="N20" s="21"/>
      <c r="O20" s="21"/>
      <c r="P20" s="21"/>
      <c r="Q20" s="18">
        <f t="shared" si="1"/>
        <v>36.25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183</v>
      </c>
      <c r="D21" s="35" t="s">
        <v>184</v>
      </c>
      <c r="E21" s="36"/>
      <c r="F21" s="36"/>
      <c r="G21" s="36"/>
      <c r="H21" s="36"/>
      <c r="I21" s="37"/>
      <c r="J21" s="21">
        <v>85</v>
      </c>
      <c r="K21" s="21">
        <v>85</v>
      </c>
      <c r="L21" s="21">
        <v>90</v>
      </c>
      <c r="M21" s="21"/>
      <c r="N21" s="21"/>
      <c r="O21" s="21"/>
      <c r="P21" s="21"/>
      <c r="Q21" s="18">
        <f t="shared" si="1"/>
        <v>65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185</v>
      </c>
      <c r="D22" s="35" t="s">
        <v>186</v>
      </c>
      <c r="E22" s="36"/>
      <c r="F22" s="36"/>
      <c r="G22" s="36"/>
      <c r="H22" s="36"/>
      <c r="I22" s="37"/>
      <c r="J22" s="21">
        <v>95</v>
      </c>
      <c r="K22" s="21">
        <v>90</v>
      </c>
      <c r="L22" s="21">
        <v>90</v>
      </c>
      <c r="M22" s="21"/>
      <c r="N22" s="21"/>
      <c r="O22" s="21"/>
      <c r="P22" s="21"/>
      <c r="Q22" s="18">
        <f t="shared" si="1"/>
        <v>68.75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187</v>
      </c>
      <c r="D23" s="35" t="s">
        <v>188</v>
      </c>
      <c r="E23" s="36"/>
      <c r="F23" s="36"/>
      <c r="G23" s="36"/>
      <c r="H23" s="36"/>
      <c r="I23" s="37"/>
      <c r="J23" s="21">
        <v>80</v>
      </c>
      <c r="K23" s="21">
        <v>80</v>
      </c>
      <c r="L23" s="21">
        <v>80</v>
      </c>
      <c r="M23" s="21"/>
      <c r="N23" s="21"/>
      <c r="O23" s="21"/>
      <c r="P23" s="21"/>
      <c r="Q23" s="18">
        <f t="shared" si="1"/>
        <v>60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189</v>
      </c>
      <c r="D24" s="35" t="s">
        <v>190</v>
      </c>
      <c r="E24" s="36"/>
      <c r="F24" s="36"/>
      <c r="G24" s="36"/>
      <c r="H24" s="36"/>
      <c r="I24" s="37"/>
      <c r="J24" s="21">
        <v>0</v>
      </c>
      <c r="K24" s="21">
        <v>80</v>
      </c>
      <c r="L24" s="21">
        <v>0</v>
      </c>
      <c r="M24" s="21"/>
      <c r="N24" s="21"/>
      <c r="O24" s="21"/>
      <c r="P24" s="21"/>
      <c r="Q24" s="18">
        <f t="shared" si="1"/>
        <v>20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191</v>
      </c>
      <c r="D25" s="35" t="s">
        <v>192</v>
      </c>
      <c r="E25" s="36"/>
      <c r="F25" s="36"/>
      <c r="G25" s="36"/>
      <c r="H25" s="36"/>
      <c r="I25" s="37"/>
      <c r="J25" s="21">
        <v>75</v>
      </c>
      <c r="K25" s="21">
        <v>75</v>
      </c>
      <c r="L25" s="21">
        <v>0</v>
      </c>
      <c r="M25" s="21"/>
      <c r="N25" s="21"/>
      <c r="O25" s="21"/>
      <c r="P25" s="21"/>
      <c r="Q25" s="18">
        <f t="shared" si="1"/>
        <v>37.5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193</v>
      </c>
      <c r="D26" s="35" t="s">
        <v>194</v>
      </c>
      <c r="E26" s="36"/>
      <c r="F26" s="36"/>
      <c r="G26" s="36"/>
      <c r="H26" s="36"/>
      <c r="I26" s="37"/>
      <c r="J26" s="21">
        <v>0</v>
      </c>
      <c r="K26" s="21">
        <v>70</v>
      </c>
      <c r="L26" s="21">
        <v>80</v>
      </c>
      <c r="M26" s="21"/>
      <c r="N26" s="21"/>
      <c r="O26" s="21"/>
      <c r="P26" s="21"/>
      <c r="Q26" s="18">
        <f t="shared" si="1"/>
        <v>37.5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195</v>
      </c>
      <c r="D27" s="35" t="s">
        <v>196</v>
      </c>
      <c r="E27" s="36"/>
      <c r="F27" s="36"/>
      <c r="G27" s="36"/>
      <c r="H27" s="36"/>
      <c r="I27" s="37"/>
      <c r="J27" s="21">
        <v>75</v>
      </c>
      <c r="K27" s="21">
        <v>80</v>
      </c>
      <c r="L27" s="21">
        <v>0</v>
      </c>
      <c r="M27" s="21"/>
      <c r="N27" s="21"/>
      <c r="O27" s="21"/>
      <c r="P27" s="21"/>
      <c r="Q27" s="18">
        <f t="shared" si="1"/>
        <v>38.75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197</v>
      </c>
      <c r="D28" s="35" t="s">
        <v>198</v>
      </c>
      <c r="E28" s="36"/>
      <c r="F28" s="36"/>
      <c r="G28" s="36"/>
      <c r="H28" s="36"/>
      <c r="I28" s="37"/>
      <c r="J28" s="21">
        <v>80</v>
      </c>
      <c r="K28" s="21">
        <v>80</v>
      </c>
      <c r="L28" s="21">
        <v>0</v>
      </c>
      <c r="M28" s="21"/>
      <c r="N28" s="21"/>
      <c r="O28" s="21"/>
      <c r="P28" s="21"/>
      <c r="Q28" s="18">
        <f t="shared" si="1"/>
        <v>40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199</v>
      </c>
      <c r="D29" s="35" t="s">
        <v>200</v>
      </c>
      <c r="E29" s="36"/>
      <c r="F29" s="36"/>
      <c r="G29" s="36"/>
      <c r="H29" s="36"/>
      <c r="I29" s="37"/>
      <c r="J29" s="21">
        <v>90</v>
      </c>
      <c r="K29" s="21">
        <v>85</v>
      </c>
      <c r="L29" s="21">
        <v>90</v>
      </c>
      <c r="M29" s="21"/>
      <c r="N29" s="21"/>
      <c r="O29" s="21"/>
      <c r="P29" s="21"/>
      <c r="Q29" s="18">
        <f t="shared" si="1"/>
        <v>66.25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 t="s">
        <v>201</v>
      </c>
      <c r="D30" s="35" t="s">
        <v>202</v>
      </c>
      <c r="E30" s="36"/>
      <c r="F30" s="36"/>
      <c r="G30" s="36"/>
      <c r="H30" s="36"/>
      <c r="I30" s="37"/>
      <c r="J30" s="21">
        <v>0</v>
      </c>
      <c r="K30" s="21">
        <v>80</v>
      </c>
      <c r="L30" s="21">
        <v>0</v>
      </c>
      <c r="M30" s="21"/>
      <c r="N30" s="21"/>
      <c r="O30" s="21"/>
      <c r="P30" s="21"/>
      <c r="Q30" s="18">
        <f t="shared" si="1"/>
        <v>20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 t="s">
        <v>203</v>
      </c>
      <c r="D31" s="35" t="s">
        <v>204</v>
      </c>
      <c r="E31" s="36"/>
      <c r="F31" s="36"/>
      <c r="G31" s="36"/>
      <c r="H31" s="36"/>
      <c r="I31" s="37"/>
      <c r="J31" s="21">
        <v>85</v>
      </c>
      <c r="K31" s="21">
        <v>85</v>
      </c>
      <c r="L31" s="21">
        <v>90</v>
      </c>
      <c r="M31" s="21"/>
      <c r="N31" s="21"/>
      <c r="O31" s="21"/>
      <c r="P31" s="21"/>
      <c r="Q31" s="18">
        <f t="shared" si="1"/>
        <v>65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 t="s">
        <v>205</v>
      </c>
      <c r="D32" s="35" t="s">
        <v>206</v>
      </c>
      <c r="E32" s="36"/>
      <c r="F32" s="36"/>
      <c r="G32" s="36"/>
      <c r="H32" s="36"/>
      <c r="I32" s="37"/>
      <c r="J32" s="21">
        <v>85</v>
      </c>
      <c r="K32" s="21">
        <v>85</v>
      </c>
      <c r="L32" s="21">
        <v>90</v>
      </c>
      <c r="M32" s="21"/>
      <c r="N32" s="21"/>
      <c r="O32" s="21"/>
      <c r="P32" s="21"/>
      <c r="Q32" s="18">
        <f t="shared" si="1"/>
        <v>65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 t="s">
        <v>207</v>
      </c>
      <c r="D33" s="35" t="s">
        <v>208</v>
      </c>
      <c r="E33" s="36"/>
      <c r="F33" s="36"/>
      <c r="G33" s="36"/>
      <c r="H33" s="36"/>
      <c r="I33" s="37"/>
      <c r="J33" s="21">
        <v>0</v>
      </c>
      <c r="K33" s="21">
        <v>80</v>
      </c>
      <c r="L33" s="21">
        <v>80</v>
      </c>
      <c r="M33" s="21"/>
      <c r="N33" s="21"/>
      <c r="O33" s="21"/>
      <c r="P33" s="21"/>
      <c r="Q33" s="18">
        <f t="shared" si="1"/>
        <v>40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 t="s">
        <v>209</v>
      </c>
      <c r="D34" s="35" t="s">
        <v>210</v>
      </c>
      <c r="E34" s="36"/>
      <c r="F34" s="36"/>
      <c r="G34" s="36"/>
      <c r="H34" s="36"/>
      <c r="I34" s="37"/>
      <c r="J34" s="21">
        <v>90</v>
      </c>
      <c r="K34" s="21">
        <v>85</v>
      </c>
      <c r="L34" s="21">
        <v>90</v>
      </c>
      <c r="M34" s="21"/>
      <c r="N34" s="21"/>
      <c r="O34" s="21"/>
      <c r="P34" s="21"/>
      <c r="Q34" s="18">
        <f t="shared" si="1"/>
        <v>66.25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 t="s">
        <v>211</v>
      </c>
      <c r="D35" s="35" t="s">
        <v>212</v>
      </c>
      <c r="E35" s="36"/>
      <c r="F35" s="36"/>
      <c r="G35" s="36"/>
      <c r="H35" s="36"/>
      <c r="I35" s="37"/>
      <c r="J35" s="21">
        <v>0</v>
      </c>
      <c r="K35" s="21">
        <v>75</v>
      </c>
      <c r="L35" s="21">
        <v>0</v>
      </c>
      <c r="M35" s="21"/>
      <c r="N35" s="21"/>
      <c r="O35" s="21"/>
      <c r="P35" s="21"/>
      <c r="Q35" s="18">
        <f t="shared" si="1"/>
        <v>18.75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9"/>
      <c r="E38" s="30"/>
      <c r="F38" s="30"/>
      <c r="G38" s="30"/>
      <c r="H38" s="30"/>
      <c r="I38" s="31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9"/>
      <c r="E39" s="30"/>
      <c r="F39" s="30"/>
      <c r="G39" s="30"/>
      <c r="H39" s="30"/>
      <c r="I39" s="31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2"/>
      <c r="E40" s="32"/>
      <c r="F40" s="32"/>
      <c r="G40" s="32"/>
      <c r="H40" s="32"/>
      <c r="I40" s="3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33"/>
      <c r="E43" s="33"/>
      <c r="F43" s="33"/>
      <c r="G43" s="33"/>
      <c r="H43" s="33"/>
      <c r="I43" s="33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33"/>
      <c r="E44" s="33"/>
      <c r="F44" s="33"/>
      <c r="G44" s="33"/>
      <c r="H44" s="33"/>
      <c r="I44" s="33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>COUNTIF(J9:J48,"&gt;=70")</f>
        <v>21</v>
      </c>
      <c r="K50" s="5">
        <f t="shared" ref="K50:P50" si="2">COUNTIF(K9:K48,"&gt;=70")</f>
        <v>26</v>
      </c>
      <c r="L50" s="5">
        <f t="shared" si="2"/>
        <v>15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0</v>
      </c>
    </row>
    <row r="51" spans="3:17" x14ac:dyDescent="0.25">
      <c r="C51" s="25"/>
      <c r="D51" s="25"/>
      <c r="E51" s="10"/>
      <c r="H51" s="28" t="s">
        <v>20</v>
      </c>
      <c r="I51" s="28"/>
      <c r="J51" s="5">
        <f>COUNTIF(J9:J49,"&lt;70")</f>
        <v>6</v>
      </c>
      <c r="K51" s="5">
        <f>COUNTIF(K9:K49,"&lt;70")</f>
        <v>1</v>
      </c>
      <c r="L51" s="5">
        <f t="shared" ref="L51:P51" si="4">COUNTIF(L9:L49,"&lt;70")</f>
        <v>12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28" t="s">
        <v>21</v>
      </c>
      <c r="I52" s="28"/>
      <c r="J52" s="5">
        <f>COUNT(J9:J48)</f>
        <v>27</v>
      </c>
      <c r="K52" s="5">
        <f t="shared" ref="K52:P52" si="5">COUNT(K9:K48)</f>
        <v>27</v>
      </c>
      <c r="L52" s="5">
        <f t="shared" si="5"/>
        <v>27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0.77777777777777779</v>
      </c>
      <c r="K53" s="11">
        <f t="shared" ref="K53:Q53" si="6">K50/K52</f>
        <v>0.96296296296296291</v>
      </c>
      <c r="L53" s="11">
        <f t="shared" si="6"/>
        <v>0.55555555555555558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0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0.22222222222222221</v>
      </c>
      <c r="K54" s="11">
        <f t="shared" ref="K54:Q54" si="7">K51/K52</f>
        <v>3.7037037037037035E-2</v>
      </c>
      <c r="L54" s="11">
        <f t="shared" si="7"/>
        <v>0.44444444444444442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4370-32CC-47C1-9863-865645235B83}">
  <dimension ref="B2:X59"/>
  <sheetViews>
    <sheetView tabSelected="1" zoomScale="140" zoomScaleNormal="140" workbookViewId="0">
      <selection activeCell="S6" sqref="S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223</v>
      </c>
      <c r="E4" s="40"/>
      <c r="F4" s="40"/>
      <c r="G4" s="40"/>
      <c r="I4" t="s">
        <v>1</v>
      </c>
      <c r="J4" s="27" t="s">
        <v>170</v>
      </c>
      <c r="K4" s="27"/>
      <c r="M4" t="s">
        <v>2</v>
      </c>
      <c r="N4" s="41">
        <v>45448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213</v>
      </c>
      <c r="D9" s="46" t="s">
        <v>171</v>
      </c>
      <c r="E9" s="46"/>
      <c r="F9" s="46"/>
      <c r="G9" s="46"/>
      <c r="H9" s="46"/>
      <c r="I9" s="46"/>
      <c r="J9" s="21">
        <v>70</v>
      </c>
      <c r="K9" s="21">
        <v>0</v>
      </c>
      <c r="L9" s="21">
        <v>0</v>
      </c>
      <c r="M9" s="21"/>
      <c r="N9" s="21"/>
      <c r="O9" s="21"/>
      <c r="P9" s="21"/>
      <c r="Q9" s="18">
        <f>SUM(J9:P9)/4</f>
        <v>17.5</v>
      </c>
    </row>
    <row r="10" spans="2:24" ht="15" customHeight="1" x14ac:dyDescent="0.25">
      <c r="B10" s="7">
        <f>B9+1</f>
        <v>2</v>
      </c>
      <c r="C10" s="23" t="s">
        <v>214</v>
      </c>
      <c r="D10" s="46" t="s">
        <v>172</v>
      </c>
      <c r="E10" s="46"/>
      <c r="F10" s="46"/>
      <c r="G10" s="46"/>
      <c r="H10" s="46"/>
      <c r="I10" s="46"/>
      <c r="J10" s="21">
        <v>80</v>
      </c>
      <c r="K10" s="21">
        <v>90</v>
      </c>
      <c r="L10" s="21">
        <v>80</v>
      </c>
      <c r="M10" s="21"/>
      <c r="N10" s="21"/>
      <c r="O10" s="21"/>
      <c r="P10" s="21"/>
      <c r="Q10" s="18">
        <f>SUM(J10:P10)/4</f>
        <v>62.5</v>
      </c>
    </row>
    <row r="11" spans="2:24" ht="15" customHeight="1" x14ac:dyDescent="0.25">
      <c r="B11" s="7">
        <f t="shared" ref="B11:B48" si="0">B10+1</f>
        <v>3</v>
      </c>
      <c r="C11" s="23" t="s">
        <v>215</v>
      </c>
      <c r="D11" s="46" t="s">
        <v>173</v>
      </c>
      <c r="E11" s="46"/>
      <c r="F11" s="46"/>
      <c r="G11" s="46"/>
      <c r="H11" s="46"/>
      <c r="I11" s="46"/>
      <c r="J11" s="21">
        <v>0</v>
      </c>
      <c r="K11" s="21">
        <v>0</v>
      </c>
      <c r="L11" s="21">
        <v>0</v>
      </c>
      <c r="M11" s="21"/>
      <c r="N11" s="21"/>
      <c r="O11" s="21"/>
      <c r="P11" s="21"/>
      <c r="Q11" s="18">
        <f t="shared" ref="Q11:Q48" si="1">SUM(J11:P11)/4</f>
        <v>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218</v>
      </c>
      <c r="D12" s="35" t="s">
        <v>176</v>
      </c>
      <c r="E12" s="36"/>
      <c r="F12" s="36"/>
      <c r="G12" s="36"/>
      <c r="H12" s="36"/>
      <c r="I12" s="37"/>
      <c r="J12" s="21">
        <v>70</v>
      </c>
      <c r="K12" s="21">
        <v>0</v>
      </c>
      <c r="L12" s="21">
        <v>0</v>
      </c>
      <c r="M12" s="21"/>
      <c r="N12" s="21"/>
      <c r="O12" s="21"/>
      <c r="P12" s="21"/>
      <c r="Q12" s="18">
        <f t="shared" si="1"/>
        <v>17.5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220</v>
      </c>
      <c r="D13" s="35" t="s">
        <v>178</v>
      </c>
      <c r="E13" s="36"/>
      <c r="F13" s="36"/>
      <c r="G13" s="36"/>
      <c r="H13" s="36"/>
      <c r="I13" s="37"/>
      <c r="J13" s="21">
        <v>85</v>
      </c>
      <c r="K13" s="21">
        <v>0</v>
      </c>
      <c r="L13" s="21">
        <v>0</v>
      </c>
      <c r="M13" s="21"/>
      <c r="N13" s="21"/>
      <c r="O13" s="21"/>
      <c r="P13" s="21"/>
      <c r="Q13" s="18">
        <f t="shared" si="1"/>
        <v>21.25</v>
      </c>
      <c r="T13" s="20"/>
      <c r="U13" s="20"/>
      <c r="V13" s="20"/>
      <c r="W13" s="20"/>
      <c r="X13" s="20"/>
    </row>
    <row r="14" spans="2:24" ht="15" customHeight="1" x14ac:dyDescent="0.25">
      <c r="B14" s="7">
        <f t="shared" si="0"/>
        <v>6</v>
      </c>
      <c r="C14" s="23" t="s">
        <v>221</v>
      </c>
      <c r="D14" s="35" t="s">
        <v>179</v>
      </c>
      <c r="E14" s="36"/>
      <c r="F14" s="36"/>
      <c r="G14" s="36"/>
      <c r="H14" s="36"/>
      <c r="I14" s="37"/>
      <c r="J14" s="21">
        <v>85</v>
      </c>
      <c r="K14" s="21">
        <v>0</v>
      </c>
      <c r="L14" s="21">
        <v>0</v>
      </c>
      <c r="M14" s="21"/>
      <c r="N14" s="21"/>
      <c r="O14" s="21"/>
      <c r="P14" s="21"/>
      <c r="Q14" s="18">
        <f t="shared" si="1"/>
        <v>21.25</v>
      </c>
      <c r="T14" s="20"/>
      <c r="U14" s="20"/>
      <c r="V14" s="20"/>
      <c r="W14" s="20"/>
      <c r="X14" s="20"/>
    </row>
    <row r="15" spans="2:24" ht="15" customHeight="1" x14ac:dyDescent="0.25">
      <c r="B15" s="7">
        <f t="shared" si="0"/>
        <v>7</v>
      </c>
      <c r="C15" s="23" t="s">
        <v>135</v>
      </c>
      <c r="D15" s="35" t="s">
        <v>156</v>
      </c>
      <c r="E15" s="36"/>
      <c r="F15" s="36"/>
      <c r="G15" s="36"/>
      <c r="H15" s="36"/>
      <c r="I15" s="37"/>
      <c r="J15" s="21">
        <v>70</v>
      </c>
      <c r="K15" s="21">
        <v>0</v>
      </c>
      <c r="L15" s="21">
        <v>0</v>
      </c>
      <c r="M15" s="21"/>
      <c r="N15" s="21"/>
      <c r="O15" s="21"/>
      <c r="P15" s="21"/>
      <c r="Q15" s="18">
        <f t="shared" si="1"/>
        <v>17.5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181</v>
      </c>
      <c r="D16" s="35" t="s">
        <v>182</v>
      </c>
      <c r="E16" s="36"/>
      <c r="F16" s="36"/>
      <c r="G16" s="36"/>
      <c r="H16" s="36"/>
      <c r="I16" s="37"/>
      <c r="J16" s="21">
        <v>85</v>
      </c>
      <c r="K16" s="21">
        <v>0</v>
      </c>
      <c r="L16" s="21">
        <v>0</v>
      </c>
      <c r="M16" s="21"/>
      <c r="N16" s="21"/>
      <c r="O16" s="21"/>
      <c r="P16" s="21"/>
      <c r="Q16" s="18">
        <f t="shared" si="1"/>
        <v>21.25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183</v>
      </c>
      <c r="D17" s="35" t="s">
        <v>184</v>
      </c>
      <c r="E17" s="36"/>
      <c r="F17" s="36"/>
      <c r="G17" s="36"/>
      <c r="H17" s="36"/>
      <c r="I17" s="37"/>
      <c r="J17" s="21">
        <v>85</v>
      </c>
      <c r="K17" s="21">
        <v>0</v>
      </c>
      <c r="L17" s="21">
        <v>0</v>
      </c>
      <c r="M17" s="21"/>
      <c r="N17" s="21"/>
      <c r="O17" s="21"/>
      <c r="P17" s="21"/>
      <c r="Q17" s="18">
        <f t="shared" si="1"/>
        <v>21.25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185</v>
      </c>
      <c r="D18" s="35" t="s">
        <v>186</v>
      </c>
      <c r="E18" s="36"/>
      <c r="F18" s="36"/>
      <c r="G18" s="36"/>
      <c r="H18" s="36"/>
      <c r="I18" s="37"/>
      <c r="J18" s="21">
        <v>70</v>
      </c>
      <c r="K18" s="21">
        <v>0</v>
      </c>
      <c r="L18" s="21">
        <v>0</v>
      </c>
      <c r="M18" s="21"/>
      <c r="N18" s="21"/>
      <c r="O18" s="21"/>
      <c r="P18" s="21"/>
      <c r="Q18" s="18">
        <f t="shared" si="1"/>
        <v>17.5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187</v>
      </c>
      <c r="D19" s="35" t="s">
        <v>188</v>
      </c>
      <c r="E19" s="36"/>
      <c r="F19" s="36"/>
      <c r="G19" s="36"/>
      <c r="H19" s="36"/>
      <c r="I19" s="37"/>
      <c r="J19" s="21">
        <v>85</v>
      </c>
      <c r="K19" s="21">
        <v>0</v>
      </c>
      <c r="L19" s="21">
        <v>0</v>
      </c>
      <c r="M19" s="21"/>
      <c r="N19" s="21"/>
      <c r="O19" s="21"/>
      <c r="P19" s="21"/>
      <c r="Q19" s="18">
        <f t="shared" si="1"/>
        <v>21.25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191</v>
      </c>
      <c r="D20" s="35" t="s">
        <v>192</v>
      </c>
      <c r="E20" s="36"/>
      <c r="F20" s="36"/>
      <c r="G20" s="36"/>
      <c r="H20" s="36"/>
      <c r="I20" s="37"/>
      <c r="J20" s="21">
        <v>85</v>
      </c>
      <c r="K20" s="21">
        <v>0</v>
      </c>
      <c r="L20" s="21">
        <v>0</v>
      </c>
      <c r="M20" s="21"/>
      <c r="N20" s="21"/>
      <c r="O20" s="21"/>
      <c r="P20" s="21"/>
      <c r="Q20" s="18">
        <f t="shared" si="1"/>
        <v>21.25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193</v>
      </c>
      <c r="D21" s="35" t="s">
        <v>194</v>
      </c>
      <c r="E21" s="36"/>
      <c r="F21" s="36"/>
      <c r="G21" s="36"/>
      <c r="H21" s="36"/>
      <c r="I21" s="37"/>
      <c r="J21" s="21">
        <v>85</v>
      </c>
      <c r="K21" s="21">
        <v>0</v>
      </c>
      <c r="L21" s="21">
        <v>0</v>
      </c>
      <c r="M21" s="21"/>
      <c r="N21" s="21"/>
      <c r="O21" s="21"/>
      <c r="P21" s="21"/>
      <c r="Q21" s="18">
        <f t="shared" si="1"/>
        <v>21.25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195</v>
      </c>
      <c r="D22" s="35" t="s">
        <v>196</v>
      </c>
      <c r="E22" s="36"/>
      <c r="F22" s="36"/>
      <c r="G22" s="36"/>
      <c r="H22" s="36"/>
      <c r="I22" s="37"/>
      <c r="J22" s="21">
        <v>70</v>
      </c>
      <c r="K22" s="21">
        <v>90</v>
      </c>
      <c r="L22" s="21">
        <v>80</v>
      </c>
      <c r="M22" s="21"/>
      <c r="N22" s="21"/>
      <c r="O22" s="21"/>
      <c r="P22" s="21"/>
      <c r="Q22" s="18">
        <f t="shared" si="1"/>
        <v>60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199</v>
      </c>
      <c r="D23" s="35" t="s">
        <v>200</v>
      </c>
      <c r="E23" s="36"/>
      <c r="F23" s="36"/>
      <c r="G23" s="36"/>
      <c r="H23" s="36"/>
      <c r="I23" s="37"/>
      <c r="J23" s="21">
        <v>85</v>
      </c>
      <c r="K23" s="21">
        <v>0</v>
      </c>
      <c r="L23" s="21">
        <v>0</v>
      </c>
      <c r="M23" s="21"/>
      <c r="N23" s="21"/>
      <c r="O23" s="21"/>
      <c r="P23" s="21"/>
      <c r="Q23" s="18">
        <f t="shared" si="1"/>
        <v>21.25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201</v>
      </c>
      <c r="D24" s="35" t="s">
        <v>202</v>
      </c>
      <c r="E24" s="36"/>
      <c r="F24" s="36"/>
      <c r="G24" s="36"/>
      <c r="H24" s="36"/>
      <c r="I24" s="37"/>
      <c r="J24" s="21">
        <v>70</v>
      </c>
      <c r="K24" s="21">
        <v>90</v>
      </c>
      <c r="L24" s="21">
        <v>80</v>
      </c>
      <c r="M24" s="21"/>
      <c r="N24" s="21"/>
      <c r="O24" s="21"/>
      <c r="P24" s="21"/>
      <c r="Q24" s="18">
        <f t="shared" si="1"/>
        <v>60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203</v>
      </c>
      <c r="D25" s="35" t="s">
        <v>204</v>
      </c>
      <c r="E25" s="36"/>
      <c r="F25" s="36"/>
      <c r="G25" s="36"/>
      <c r="H25" s="36"/>
      <c r="I25" s="37"/>
      <c r="J25" s="21">
        <v>85</v>
      </c>
      <c r="K25" s="21">
        <v>0</v>
      </c>
      <c r="L25" s="21">
        <v>0</v>
      </c>
      <c r="M25" s="21"/>
      <c r="N25" s="21"/>
      <c r="O25" s="21"/>
      <c r="P25" s="21"/>
      <c r="Q25" s="18">
        <f t="shared" si="1"/>
        <v>21.25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205</v>
      </c>
      <c r="D26" s="35" t="s">
        <v>206</v>
      </c>
      <c r="E26" s="36"/>
      <c r="F26" s="36"/>
      <c r="G26" s="36"/>
      <c r="H26" s="36"/>
      <c r="I26" s="37"/>
      <c r="J26" s="21">
        <v>85</v>
      </c>
      <c r="K26" s="21">
        <v>0</v>
      </c>
      <c r="L26" s="21">
        <v>0</v>
      </c>
      <c r="M26" s="21"/>
      <c r="N26" s="21"/>
      <c r="O26" s="21"/>
      <c r="P26" s="21"/>
      <c r="Q26" s="18">
        <f t="shared" si="1"/>
        <v>21.25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207</v>
      </c>
      <c r="D27" s="35" t="s">
        <v>208</v>
      </c>
      <c r="E27" s="36"/>
      <c r="F27" s="36"/>
      <c r="G27" s="36"/>
      <c r="H27" s="36"/>
      <c r="I27" s="37"/>
      <c r="J27" s="21">
        <v>80</v>
      </c>
      <c r="K27" s="21">
        <v>0</v>
      </c>
      <c r="L27" s="21">
        <v>0</v>
      </c>
      <c r="M27" s="21"/>
      <c r="N27" s="21"/>
      <c r="O27" s="21"/>
      <c r="P27" s="21"/>
      <c r="Q27" s="18">
        <f t="shared" si="1"/>
        <v>20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209</v>
      </c>
      <c r="D28" s="35" t="s">
        <v>210</v>
      </c>
      <c r="E28" s="36"/>
      <c r="F28" s="36"/>
      <c r="G28" s="36"/>
      <c r="H28" s="36"/>
      <c r="I28" s="37"/>
      <c r="J28" s="21">
        <v>85</v>
      </c>
      <c r="K28" s="21">
        <v>0</v>
      </c>
      <c r="L28" s="21">
        <v>75</v>
      </c>
      <c r="M28" s="21"/>
      <c r="N28" s="21"/>
      <c r="O28" s="21"/>
      <c r="P28" s="21"/>
      <c r="Q28" s="18">
        <f t="shared" si="1"/>
        <v>40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211</v>
      </c>
      <c r="D29" s="35" t="s">
        <v>212</v>
      </c>
      <c r="E29" s="36"/>
      <c r="F29" s="36"/>
      <c r="G29" s="36"/>
      <c r="H29" s="36"/>
      <c r="I29" s="37"/>
      <c r="J29" s="21">
        <v>0</v>
      </c>
      <c r="K29" s="21">
        <v>90</v>
      </c>
      <c r="L29" s="21">
        <v>80</v>
      </c>
      <c r="M29" s="21"/>
      <c r="N29" s="21"/>
      <c r="O29" s="21"/>
      <c r="P29" s="21"/>
      <c r="Q29" s="18">
        <f t="shared" si="1"/>
        <v>42.5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35"/>
      <c r="E30" s="36"/>
      <c r="F30" s="36"/>
      <c r="G30" s="36"/>
      <c r="H30" s="36"/>
      <c r="I30" s="37"/>
      <c r="J30" s="21"/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35"/>
      <c r="E31" s="36"/>
      <c r="F31" s="36"/>
      <c r="G31" s="36"/>
      <c r="H31" s="36"/>
      <c r="I31" s="37"/>
      <c r="J31" s="21"/>
      <c r="K31" s="21"/>
      <c r="L31" s="21"/>
      <c r="M31" s="21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35"/>
      <c r="E32" s="36"/>
      <c r="F32" s="36"/>
      <c r="G32" s="36"/>
      <c r="H32" s="36"/>
      <c r="I32" s="37"/>
      <c r="J32" s="21"/>
      <c r="K32" s="21"/>
      <c r="L32" s="21"/>
      <c r="M32" s="21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35"/>
      <c r="E33" s="36"/>
      <c r="F33" s="36"/>
      <c r="G33" s="36"/>
      <c r="H33" s="36"/>
      <c r="I33" s="37"/>
      <c r="J33" s="21"/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9"/>
      <c r="E34" s="30"/>
      <c r="F34" s="30"/>
      <c r="G34" s="30"/>
      <c r="H34" s="30"/>
      <c r="I34" s="31"/>
      <c r="J34" s="21"/>
      <c r="K34" s="21"/>
      <c r="L34" s="21"/>
      <c r="M34" s="21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2"/>
      <c r="D35" s="29"/>
      <c r="E35" s="30"/>
      <c r="F35" s="30"/>
      <c r="G35" s="30"/>
      <c r="H35" s="30"/>
      <c r="I35" s="31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2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</row>
    <row r="38" spans="2:24" x14ac:dyDescent="0.25">
      <c r="B38" s="7">
        <f t="shared" si="0"/>
        <v>30</v>
      </c>
      <c r="C38" s="19"/>
      <c r="D38" s="32"/>
      <c r="E38" s="32"/>
      <c r="F38" s="32"/>
      <c r="G38" s="32"/>
      <c r="H38" s="32"/>
      <c r="I38" s="32"/>
      <c r="J38" s="5"/>
      <c r="K38" s="5"/>
      <c r="L38" s="5"/>
      <c r="M38" s="5"/>
      <c r="N38" s="5"/>
      <c r="O38" s="5"/>
      <c r="P38" s="5"/>
      <c r="Q38" s="18">
        <f t="shared" si="1"/>
        <v>0</v>
      </c>
    </row>
    <row r="39" spans="2:24" x14ac:dyDescent="0.25">
      <c r="B39" s="7">
        <f t="shared" si="0"/>
        <v>31</v>
      </c>
      <c r="C39" s="19"/>
      <c r="D39" s="33"/>
      <c r="E39" s="33"/>
      <c r="F39" s="33"/>
      <c r="G39" s="33"/>
      <c r="H39" s="33"/>
      <c r="I39" s="33"/>
      <c r="J39" s="5"/>
      <c r="K39" s="5"/>
      <c r="L39" s="5"/>
      <c r="M39" s="5"/>
      <c r="N39" s="5"/>
      <c r="O39" s="5"/>
      <c r="P39" s="5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3"/>
      <c r="E40" s="33"/>
      <c r="F40" s="33"/>
      <c r="G40" s="33"/>
      <c r="H40" s="33"/>
      <c r="I40" s="33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7"/>
      <c r="D43" s="34"/>
      <c r="E43" s="34"/>
      <c r="F43" s="34"/>
      <c r="G43" s="34"/>
      <c r="H43" s="34"/>
      <c r="I43" s="34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7"/>
      <c r="D44" s="34"/>
      <c r="E44" s="34"/>
      <c r="F44" s="34"/>
      <c r="G44" s="34"/>
      <c r="H44" s="34"/>
      <c r="I44" s="34"/>
      <c r="J44" s="5"/>
      <c r="K44" s="5"/>
      <c r="L44" s="5"/>
      <c r="M44" s="5"/>
      <c r="N44" s="5"/>
      <c r="O44" s="5"/>
      <c r="P44" s="5"/>
      <c r="Q44" s="18"/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/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 t="shared" ref="J50:P50" si="2">COUNTIF(J9:J48,"&gt;=70")</f>
        <v>19</v>
      </c>
      <c r="K50" s="5">
        <f t="shared" si="2"/>
        <v>4</v>
      </c>
      <c r="L50" s="5">
        <f t="shared" si="2"/>
        <v>5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>COUNTIF(Q10:Q48,"&gt;=70")</f>
        <v>0</v>
      </c>
    </row>
    <row r="51" spans="3:17" x14ac:dyDescent="0.25">
      <c r="C51" s="25"/>
      <c r="D51" s="25"/>
      <c r="E51" s="10"/>
      <c r="H51" s="28" t="s">
        <v>20</v>
      </c>
      <c r="I51" s="28"/>
      <c r="J51" s="5">
        <f t="shared" ref="J51:P51" si="3">COUNTIF(J9:J49,"&lt;70")</f>
        <v>2</v>
      </c>
      <c r="K51" s="5">
        <f t="shared" si="3"/>
        <v>17</v>
      </c>
      <c r="L51" s="5">
        <f t="shared" si="3"/>
        <v>16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5">
        <f>COUNTIF(Q9:Q37,"&lt;70")</f>
        <v>29</v>
      </c>
    </row>
    <row r="52" spans="3:17" x14ac:dyDescent="0.25">
      <c r="C52" s="25"/>
      <c r="D52" s="25"/>
      <c r="E52" s="25"/>
      <c r="H52" s="28" t="s">
        <v>21</v>
      </c>
      <c r="I52" s="28"/>
      <c r="J52" s="5">
        <f t="shared" ref="J52:P52" si="4">COUNT(J9:J48)</f>
        <v>21</v>
      </c>
      <c r="K52" s="5">
        <f t="shared" si="4"/>
        <v>21</v>
      </c>
      <c r="L52" s="5">
        <f t="shared" si="4"/>
        <v>21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5">
        <f>COUNT(Q9:Q37)</f>
        <v>29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0.90476190476190477</v>
      </c>
      <c r="K53" s="11">
        <f t="shared" ref="K53:Q53" si="5">K50/K52</f>
        <v>0.19047619047619047</v>
      </c>
      <c r="L53" s="11">
        <f t="shared" si="5"/>
        <v>0.23809523809523808</v>
      </c>
      <c r="M53" s="11" t="e">
        <f t="shared" si="5"/>
        <v>#DIV/0!</v>
      </c>
      <c r="N53" s="11" t="e">
        <f t="shared" si="5"/>
        <v>#DIV/0!</v>
      </c>
      <c r="O53" s="11" t="e">
        <f t="shared" si="5"/>
        <v>#DIV/0!</v>
      </c>
      <c r="P53" s="11" t="e">
        <f t="shared" si="5"/>
        <v>#DIV/0!</v>
      </c>
      <c r="Q53" s="14">
        <f t="shared" si="5"/>
        <v>0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9.5238095238095233E-2</v>
      </c>
      <c r="K54" s="11">
        <f t="shared" ref="K54:Q54" si="6">K51/K52</f>
        <v>0.80952380952380953</v>
      </c>
      <c r="L54" s="11">
        <f t="shared" si="6"/>
        <v>0.76190476190476186</v>
      </c>
      <c r="M54" s="11" t="e">
        <f t="shared" si="6"/>
        <v>#DIV/0!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4">
        <f t="shared" si="6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13:I13"/>
    <mergeCell ref="D14:I14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  <mergeCell ref="D15:I15"/>
    <mergeCell ref="D16:I16"/>
    <mergeCell ref="D17:I17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41:I41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2:I42"/>
    <mergeCell ref="D43:I43"/>
    <mergeCell ref="D46:I46"/>
    <mergeCell ref="D47:I47"/>
    <mergeCell ref="D48:I48"/>
    <mergeCell ref="J59:P59"/>
    <mergeCell ref="D44:I44"/>
    <mergeCell ref="D45:I4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O12" sqref="O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"/>
      <c r="M2" s="3"/>
    </row>
    <row r="3" spans="2:15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5" x14ac:dyDescent="0.25">
      <c r="C4" t="s">
        <v>0</v>
      </c>
      <c r="D4" s="40" t="str">
        <f>+'SIM 601B'!D4</f>
        <v>SIMULACION</v>
      </c>
      <c r="E4" s="40"/>
      <c r="F4" s="40"/>
      <c r="G4" s="40"/>
      <c r="I4" t="s">
        <v>1</v>
      </c>
      <c r="J4" s="27" t="str">
        <f>+'SIM 601B'!J4</f>
        <v>601B</v>
      </c>
      <c r="K4" s="27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2" t="str">
        <f>+[1]PARCIALES!D6</f>
        <v>FEBRERO-JULIO 2023</v>
      </c>
      <c r="E6" s="42"/>
      <c r="F6" s="42"/>
      <c r="G6" s="42"/>
      <c r="I6" s="25" t="s">
        <v>22</v>
      </c>
      <c r="J6" s="25"/>
      <c r="K6" s="2" t="str">
        <f>+'SIM 601B'!K6</f>
        <v>MC. CARLOS MARTINEZ GALAN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23</v>
      </c>
      <c r="K8" s="5" t="s">
        <v>24</v>
      </c>
    </row>
    <row r="9" spans="2:15" ht="15" customHeight="1" x14ac:dyDescent="0.25">
      <c r="B9" s="7">
        <v>1</v>
      </c>
      <c r="C9" s="22" t="s">
        <v>83</v>
      </c>
      <c r="D9" s="29" t="s">
        <v>84</v>
      </c>
      <c r="E9" s="30"/>
      <c r="F9" s="30"/>
      <c r="G9" s="30"/>
      <c r="H9" s="30"/>
      <c r="I9" s="31"/>
      <c r="J9" s="13">
        <f>+'SIM 601B'!Q10</f>
        <v>81.25</v>
      </c>
      <c r="K9" s="13">
        <f t="shared" ref="K9:K13" si="0">+J9</f>
        <v>81.25</v>
      </c>
    </row>
    <row r="10" spans="2:15" ht="15" customHeight="1" x14ac:dyDescent="0.25">
      <c r="B10" s="7">
        <f>B9+1</f>
        <v>2</v>
      </c>
      <c r="C10" s="22" t="s">
        <v>27</v>
      </c>
      <c r="D10" s="29" t="s">
        <v>55</v>
      </c>
      <c r="E10" s="30"/>
      <c r="F10" s="30"/>
      <c r="G10" s="30"/>
      <c r="H10" s="30"/>
      <c r="I10" s="31"/>
      <c r="J10" s="13">
        <f>+'SIM 601B'!Q11</f>
        <v>87.5</v>
      </c>
      <c r="K10" s="13">
        <f t="shared" si="0"/>
        <v>87.5</v>
      </c>
    </row>
    <row r="11" spans="2:15" ht="15" customHeight="1" x14ac:dyDescent="0.25">
      <c r="B11" s="7">
        <f t="shared" ref="B11:B48" si="1">B10+1</f>
        <v>3</v>
      </c>
      <c r="C11" s="22" t="s">
        <v>28</v>
      </c>
      <c r="D11" s="29" t="s">
        <v>56</v>
      </c>
      <c r="E11" s="30"/>
      <c r="F11" s="30"/>
      <c r="G11" s="30"/>
      <c r="H11" s="30"/>
      <c r="I11" s="31"/>
      <c r="J11" s="13">
        <f>+'SIM 601B'!Q12</f>
        <v>56.25</v>
      </c>
      <c r="K11" s="13">
        <f t="shared" si="0"/>
        <v>56.25</v>
      </c>
    </row>
    <row r="12" spans="2:15" ht="15" customHeight="1" x14ac:dyDescent="0.25">
      <c r="B12" s="7">
        <f t="shared" si="1"/>
        <v>4</v>
      </c>
      <c r="C12" s="22" t="s">
        <v>29</v>
      </c>
      <c r="D12" s="29" t="s">
        <v>57</v>
      </c>
      <c r="E12" s="30"/>
      <c r="F12" s="30"/>
      <c r="G12" s="30"/>
      <c r="H12" s="30"/>
      <c r="I12" s="31"/>
      <c r="J12" s="13">
        <f>+'SIM 601B'!Q13</f>
        <v>85</v>
      </c>
      <c r="K12" s="13">
        <f t="shared" si="0"/>
        <v>85</v>
      </c>
    </row>
    <row r="13" spans="2:15" ht="15" customHeight="1" x14ac:dyDescent="0.25">
      <c r="B13" s="7">
        <f t="shared" si="1"/>
        <v>5</v>
      </c>
      <c r="C13" s="22" t="s">
        <v>30</v>
      </c>
      <c r="D13" s="29" t="s">
        <v>58</v>
      </c>
      <c r="E13" s="30"/>
      <c r="F13" s="30"/>
      <c r="G13" s="30"/>
      <c r="H13" s="30"/>
      <c r="I13" s="31"/>
      <c r="J13" s="13">
        <f>+'SIM 601B'!Q14</f>
        <v>58.75</v>
      </c>
      <c r="K13" s="13">
        <f t="shared" si="0"/>
        <v>58.75</v>
      </c>
    </row>
    <row r="14" spans="2:15" ht="15" customHeight="1" x14ac:dyDescent="0.25">
      <c r="B14" s="7">
        <f t="shared" si="1"/>
        <v>6</v>
      </c>
      <c r="C14" s="22" t="s">
        <v>31</v>
      </c>
      <c r="D14" s="29" t="s">
        <v>59</v>
      </c>
      <c r="E14" s="30"/>
      <c r="F14" s="30"/>
      <c r="G14" s="30"/>
      <c r="H14" s="30"/>
      <c r="I14" s="31"/>
      <c r="J14" s="13">
        <f>+'SIM 601B'!Q15</f>
        <v>67.5</v>
      </c>
      <c r="K14" s="13">
        <f t="shared" ref="K14:K34" si="2">+J14</f>
        <v>67.5</v>
      </c>
    </row>
    <row r="15" spans="2:15" ht="15" customHeight="1" x14ac:dyDescent="0.25">
      <c r="B15" s="7">
        <f t="shared" si="1"/>
        <v>7</v>
      </c>
      <c r="C15" s="22" t="s">
        <v>32</v>
      </c>
      <c r="D15" s="29" t="s">
        <v>60</v>
      </c>
      <c r="E15" s="30"/>
      <c r="F15" s="30"/>
      <c r="G15" s="30"/>
      <c r="H15" s="30"/>
      <c r="I15" s="31"/>
      <c r="J15" s="13">
        <f>+'SIM 601B'!Q16</f>
        <v>67.5</v>
      </c>
      <c r="K15" s="13">
        <f t="shared" si="2"/>
        <v>67.5</v>
      </c>
    </row>
    <row r="16" spans="2:15" ht="15" customHeight="1" x14ac:dyDescent="0.25">
      <c r="B16" s="7">
        <f t="shared" si="1"/>
        <v>8</v>
      </c>
      <c r="C16" s="22" t="s">
        <v>33</v>
      </c>
      <c r="D16" s="29" t="s">
        <v>61</v>
      </c>
      <c r="E16" s="30"/>
      <c r="F16" s="30"/>
      <c r="G16" s="30"/>
      <c r="H16" s="30"/>
      <c r="I16" s="31"/>
      <c r="J16" s="13">
        <f>+'SIM 601B'!Q18</f>
        <v>88.5</v>
      </c>
      <c r="K16" s="13">
        <f t="shared" si="2"/>
        <v>88.5</v>
      </c>
    </row>
    <row r="17" spans="2:11" x14ac:dyDescent="0.25">
      <c r="B17" s="7">
        <f t="shared" si="1"/>
        <v>9</v>
      </c>
      <c r="C17" s="22" t="s">
        <v>85</v>
      </c>
      <c r="D17" s="29" t="s">
        <v>86</v>
      </c>
      <c r="E17" s="30"/>
      <c r="F17" s="30"/>
      <c r="G17" s="30"/>
      <c r="H17" s="30"/>
      <c r="I17" s="31"/>
      <c r="J17" s="13">
        <f>+'SIM 601B'!Q19</f>
        <v>87.5</v>
      </c>
      <c r="K17" s="13">
        <f t="shared" si="2"/>
        <v>87.5</v>
      </c>
    </row>
    <row r="18" spans="2:11" x14ac:dyDescent="0.25">
      <c r="B18" s="7">
        <f t="shared" si="1"/>
        <v>10</v>
      </c>
      <c r="C18" s="22" t="s">
        <v>34</v>
      </c>
      <c r="D18" s="29" t="s">
        <v>62</v>
      </c>
      <c r="E18" s="30"/>
      <c r="F18" s="30"/>
      <c r="G18" s="30"/>
      <c r="H18" s="30"/>
      <c r="I18" s="31"/>
      <c r="J18" s="13">
        <f>+'SIM 601B'!Q20</f>
        <v>0</v>
      </c>
      <c r="K18" s="13">
        <f t="shared" si="2"/>
        <v>0</v>
      </c>
    </row>
    <row r="19" spans="2:11" x14ac:dyDescent="0.25">
      <c r="B19" s="7">
        <f t="shared" si="1"/>
        <v>11</v>
      </c>
      <c r="C19" s="22" t="s">
        <v>35</v>
      </c>
      <c r="D19" s="29" t="s">
        <v>63</v>
      </c>
      <c r="E19" s="30"/>
      <c r="F19" s="30"/>
      <c r="G19" s="30"/>
      <c r="H19" s="30"/>
      <c r="I19" s="31"/>
      <c r="J19" s="13">
        <f>+'SIM 601B'!Q21</f>
        <v>0</v>
      </c>
      <c r="K19" s="13">
        <f t="shared" si="2"/>
        <v>0</v>
      </c>
    </row>
    <row r="20" spans="2:11" x14ac:dyDescent="0.25">
      <c r="B20" s="7">
        <f t="shared" si="1"/>
        <v>12</v>
      </c>
      <c r="C20" s="22" t="s">
        <v>36</v>
      </c>
      <c r="D20" s="29" t="s">
        <v>64</v>
      </c>
      <c r="E20" s="30"/>
      <c r="F20" s="30"/>
      <c r="G20" s="30"/>
      <c r="H20" s="30"/>
      <c r="I20" s="31"/>
      <c r="J20" s="13">
        <f>+'SIM 601B'!Q22</f>
        <v>0</v>
      </c>
      <c r="K20" s="13">
        <f t="shared" si="2"/>
        <v>0</v>
      </c>
    </row>
    <row r="21" spans="2:11" x14ac:dyDescent="0.25">
      <c r="B21" s="7">
        <f t="shared" si="1"/>
        <v>13</v>
      </c>
      <c r="C21" s="22" t="s">
        <v>37</v>
      </c>
      <c r="D21" s="29" t="s">
        <v>65</v>
      </c>
      <c r="E21" s="30"/>
      <c r="F21" s="30"/>
      <c r="G21" s="30"/>
      <c r="H21" s="30"/>
      <c r="I21" s="31"/>
      <c r="J21" s="13">
        <f>+'SIM 601B'!Q23</f>
        <v>0</v>
      </c>
      <c r="K21" s="13">
        <f t="shared" si="2"/>
        <v>0</v>
      </c>
    </row>
    <row r="22" spans="2:11" x14ac:dyDescent="0.25">
      <c r="B22" s="7">
        <f t="shared" si="1"/>
        <v>14</v>
      </c>
      <c r="C22" s="22" t="s">
        <v>38</v>
      </c>
      <c r="D22" s="29" t="s">
        <v>66</v>
      </c>
      <c r="E22" s="30"/>
      <c r="F22" s="30"/>
      <c r="G22" s="30"/>
      <c r="H22" s="30"/>
      <c r="I22" s="31"/>
      <c r="J22" s="13">
        <f>+'SIM 601B'!Q24</f>
        <v>0</v>
      </c>
      <c r="K22" s="13">
        <f t="shared" si="2"/>
        <v>0</v>
      </c>
    </row>
    <row r="23" spans="2:11" x14ac:dyDescent="0.25">
      <c r="B23" s="7">
        <f t="shared" si="1"/>
        <v>15</v>
      </c>
      <c r="C23" s="22" t="s">
        <v>39</v>
      </c>
      <c r="D23" s="29" t="s">
        <v>67</v>
      </c>
      <c r="E23" s="30"/>
      <c r="F23" s="30"/>
      <c r="G23" s="30"/>
      <c r="H23" s="30"/>
      <c r="I23" s="31"/>
      <c r="J23" s="13">
        <f>+'SIM 601B'!Q25</f>
        <v>0</v>
      </c>
      <c r="K23" s="13">
        <f t="shared" si="2"/>
        <v>0</v>
      </c>
    </row>
    <row r="24" spans="2:11" x14ac:dyDescent="0.25">
      <c r="B24" s="7">
        <f t="shared" si="1"/>
        <v>16</v>
      </c>
      <c r="C24" s="22" t="s">
        <v>40</v>
      </c>
      <c r="D24" s="29" t="s">
        <v>68</v>
      </c>
      <c r="E24" s="30"/>
      <c r="F24" s="30"/>
      <c r="G24" s="30"/>
      <c r="H24" s="30"/>
      <c r="I24" s="31"/>
      <c r="J24" s="13">
        <f>+'SIM 601B'!Q26</f>
        <v>0</v>
      </c>
      <c r="K24" s="13">
        <f t="shared" si="2"/>
        <v>0</v>
      </c>
    </row>
    <row r="25" spans="2:11" x14ac:dyDescent="0.25">
      <c r="B25" s="7">
        <f t="shared" si="1"/>
        <v>17</v>
      </c>
      <c r="C25" s="22" t="s">
        <v>41</v>
      </c>
      <c r="D25" s="29" t="s">
        <v>69</v>
      </c>
      <c r="E25" s="30"/>
      <c r="F25" s="30"/>
      <c r="G25" s="30"/>
      <c r="H25" s="30"/>
      <c r="I25" s="31"/>
      <c r="J25" s="13">
        <f>+'SIM 601B'!Q27</f>
        <v>0</v>
      </c>
      <c r="K25" s="13">
        <f t="shared" si="2"/>
        <v>0</v>
      </c>
    </row>
    <row r="26" spans="2:11" x14ac:dyDescent="0.25">
      <c r="B26" s="7">
        <f t="shared" si="1"/>
        <v>18</v>
      </c>
      <c r="C26" s="22" t="s">
        <v>42</v>
      </c>
      <c r="D26" s="29" t="s">
        <v>70</v>
      </c>
      <c r="E26" s="30"/>
      <c r="F26" s="30"/>
      <c r="G26" s="30"/>
      <c r="H26" s="30"/>
      <c r="I26" s="31"/>
      <c r="J26" s="13">
        <f>+'SIM 601B'!Q28</f>
        <v>0</v>
      </c>
      <c r="K26" s="13">
        <f t="shared" si="2"/>
        <v>0</v>
      </c>
    </row>
    <row r="27" spans="2:11" x14ac:dyDescent="0.25">
      <c r="B27" s="7">
        <f t="shared" si="1"/>
        <v>19</v>
      </c>
      <c r="C27" s="22" t="s">
        <v>43</v>
      </c>
      <c r="D27" s="29" t="s">
        <v>71</v>
      </c>
      <c r="E27" s="30"/>
      <c r="F27" s="30"/>
      <c r="G27" s="30"/>
      <c r="H27" s="30"/>
      <c r="I27" s="31"/>
      <c r="J27" s="13">
        <f>+'SIM 601B'!Q29</f>
        <v>0</v>
      </c>
      <c r="K27" s="13">
        <f t="shared" si="2"/>
        <v>0</v>
      </c>
    </row>
    <row r="28" spans="2:11" x14ac:dyDescent="0.25">
      <c r="B28" s="7">
        <f t="shared" si="1"/>
        <v>20</v>
      </c>
      <c r="C28" s="22" t="s">
        <v>44</v>
      </c>
      <c r="D28" s="29" t="s">
        <v>72</v>
      </c>
      <c r="E28" s="30"/>
      <c r="F28" s="30"/>
      <c r="G28" s="30"/>
      <c r="H28" s="30"/>
      <c r="I28" s="31"/>
      <c r="J28" s="13">
        <f>+'SIM 601B'!Q30</f>
        <v>0</v>
      </c>
      <c r="K28" s="13">
        <f t="shared" si="2"/>
        <v>0</v>
      </c>
    </row>
    <row r="29" spans="2:11" x14ac:dyDescent="0.25">
      <c r="B29" s="7">
        <f t="shared" si="1"/>
        <v>21</v>
      </c>
      <c r="C29" s="22" t="s">
        <v>45</v>
      </c>
      <c r="D29" s="29" t="s">
        <v>73</v>
      </c>
      <c r="E29" s="30"/>
      <c r="F29" s="30"/>
      <c r="G29" s="30"/>
      <c r="H29" s="30"/>
      <c r="I29" s="31"/>
      <c r="J29" s="13">
        <f>+'SIM 601B'!Q31</f>
        <v>0</v>
      </c>
      <c r="K29" s="13">
        <f t="shared" si="2"/>
        <v>0</v>
      </c>
    </row>
    <row r="30" spans="2:11" x14ac:dyDescent="0.25">
      <c r="B30" s="7">
        <f t="shared" si="1"/>
        <v>22</v>
      </c>
      <c r="C30" s="22" t="s">
        <v>46</v>
      </c>
      <c r="D30" s="29" t="s">
        <v>74</v>
      </c>
      <c r="E30" s="30"/>
      <c r="F30" s="30"/>
      <c r="G30" s="30"/>
      <c r="H30" s="30"/>
      <c r="I30" s="31"/>
      <c r="J30" s="13">
        <f>+'SIM 601B'!Q32</f>
        <v>0</v>
      </c>
      <c r="K30" s="13">
        <f t="shared" si="2"/>
        <v>0</v>
      </c>
    </row>
    <row r="31" spans="2:11" x14ac:dyDescent="0.25">
      <c r="B31" s="7">
        <f t="shared" si="1"/>
        <v>23</v>
      </c>
      <c r="C31" s="22" t="s">
        <v>47</v>
      </c>
      <c r="D31" s="29" t="s">
        <v>75</v>
      </c>
      <c r="E31" s="30"/>
      <c r="F31" s="30"/>
      <c r="G31" s="30"/>
      <c r="H31" s="30"/>
      <c r="I31" s="31"/>
      <c r="J31" s="13">
        <f>+'SIM 601B'!Q33</f>
        <v>0</v>
      </c>
      <c r="K31" s="13">
        <f t="shared" si="2"/>
        <v>0</v>
      </c>
    </row>
    <row r="32" spans="2:11" x14ac:dyDescent="0.25">
      <c r="B32" s="7">
        <f t="shared" si="1"/>
        <v>24</v>
      </c>
      <c r="C32" s="22" t="s">
        <v>48</v>
      </c>
      <c r="D32" s="29" t="s">
        <v>76</v>
      </c>
      <c r="E32" s="30"/>
      <c r="F32" s="30"/>
      <c r="G32" s="30"/>
      <c r="H32" s="30"/>
      <c r="I32" s="31"/>
      <c r="J32" s="13">
        <f>+'SIM 601B'!Q34</f>
        <v>0</v>
      </c>
      <c r="K32" s="13">
        <f t="shared" si="2"/>
        <v>0</v>
      </c>
    </row>
    <row r="33" spans="2:11" x14ac:dyDescent="0.25">
      <c r="B33" s="7">
        <f t="shared" si="1"/>
        <v>25</v>
      </c>
      <c r="C33" s="22" t="s">
        <v>49</v>
      </c>
      <c r="D33" s="29" t="s">
        <v>77</v>
      </c>
      <c r="E33" s="30"/>
      <c r="F33" s="30"/>
      <c r="G33" s="30"/>
      <c r="H33" s="30"/>
      <c r="I33" s="31"/>
      <c r="J33" s="13">
        <f>+'SIM 601B'!Q36</f>
        <v>0</v>
      </c>
      <c r="K33" s="13">
        <f t="shared" si="2"/>
        <v>0</v>
      </c>
    </row>
    <row r="34" spans="2:11" x14ac:dyDescent="0.25">
      <c r="B34" s="7">
        <f t="shared" si="1"/>
        <v>26</v>
      </c>
      <c r="C34" s="22" t="s">
        <v>50</v>
      </c>
      <c r="D34" s="29" t="s">
        <v>78</v>
      </c>
      <c r="E34" s="30"/>
      <c r="F34" s="30"/>
      <c r="G34" s="30"/>
      <c r="H34" s="30"/>
      <c r="I34" s="31"/>
      <c r="J34" s="13">
        <f>+'SIM 601B'!Q37</f>
        <v>0</v>
      </c>
      <c r="K34" s="13">
        <f t="shared" si="2"/>
        <v>0</v>
      </c>
    </row>
    <row r="35" spans="2:11" x14ac:dyDescent="0.25">
      <c r="B35" s="7">
        <f t="shared" si="1"/>
        <v>27</v>
      </c>
      <c r="C35" s="22" t="s">
        <v>87</v>
      </c>
      <c r="D35" s="29" t="s">
        <v>88</v>
      </c>
      <c r="E35" s="30"/>
      <c r="F35" s="30"/>
      <c r="G35" s="30"/>
      <c r="H35" s="30"/>
      <c r="I35" s="31"/>
      <c r="J35" s="13">
        <f>+'SIM 601B'!Q38</f>
        <v>0</v>
      </c>
      <c r="K35" s="13">
        <f t="shared" ref="K35:K39" si="3">+J35</f>
        <v>0</v>
      </c>
    </row>
    <row r="36" spans="2:11" x14ac:dyDescent="0.25">
      <c r="B36" s="7">
        <f t="shared" si="1"/>
        <v>28</v>
      </c>
      <c r="C36" s="22" t="s">
        <v>51</v>
      </c>
      <c r="D36" s="29" t="s">
        <v>79</v>
      </c>
      <c r="E36" s="30"/>
      <c r="F36" s="30"/>
      <c r="G36" s="30"/>
      <c r="H36" s="30"/>
      <c r="I36" s="31"/>
      <c r="J36" s="13">
        <f>+'SIM 601B'!Q39</f>
        <v>0</v>
      </c>
      <c r="K36" s="13">
        <f t="shared" si="3"/>
        <v>0</v>
      </c>
    </row>
    <row r="37" spans="2:11" x14ac:dyDescent="0.25">
      <c r="B37" s="7">
        <f t="shared" si="1"/>
        <v>29</v>
      </c>
      <c r="C37" s="22" t="s">
        <v>52</v>
      </c>
      <c r="D37" s="29" t="s">
        <v>80</v>
      </c>
      <c r="E37" s="30"/>
      <c r="F37" s="30"/>
      <c r="G37" s="30"/>
      <c r="H37" s="30"/>
      <c r="I37" s="31"/>
      <c r="J37" s="13">
        <f>+'SIM 601B'!Q40</f>
        <v>0</v>
      </c>
      <c r="K37" s="13">
        <f t="shared" si="3"/>
        <v>0</v>
      </c>
    </row>
    <row r="38" spans="2:11" x14ac:dyDescent="0.25">
      <c r="B38" s="7">
        <f t="shared" si="1"/>
        <v>30</v>
      </c>
      <c r="C38" s="22" t="s">
        <v>53</v>
      </c>
      <c r="D38" s="29" t="s">
        <v>81</v>
      </c>
      <c r="E38" s="30"/>
      <c r="F38" s="30"/>
      <c r="G38" s="30"/>
      <c r="H38" s="30"/>
      <c r="I38" s="31"/>
      <c r="J38" s="13">
        <f>+'SIM 601B'!Q41</f>
        <v>0</v>
      </c>
      <c r="K38" s="13">
        <f t="shared" si="3"/>
        <v>0</v>
      </c>
    </row>
    <row r="39" spans="2:11" x14ac:dyDescent="0.25">
      <c r="B39" s="7">
        <f t="shared" si="1"/>
        <v>31</v>
      </c>
      <c r="C39" s="22" t="s">
        <v>54</v>
      </c>
      <c r="D39" s="29" t="s">
        <v>82</v>
      </c>
      <c r="E39" s="30"/>
      <c r="F39" s="30"/>
      <c r="G39" s="30"/>
      <c r="H39" s="30"/>
      <c r="I39" s="31"/>
      <c r="J39" s="13">
        <f>+'SIM 601B'!Q42</f>
        <v>0</v>
      </c>
      <c r="K39" s="13">
        <f t="shared" si="3"/>
        <v>0</v>
      </c>
    </row>
    <row r="40" spans="2:11" x14ac:dyDescent="0.25">
      <c r="B40" s="7">
        <f t="shared" si="1"/>
        <v>32</v>
      </c>
      <c r="C40" s="7"/>
      <c r="D40" s="34"/>
      <c r="E40" s="34"/>
      <c r="F40" s="34"/>
      <c r="G40" s="34"/>
      <c r="H40" s="34"/>
      <c r="I40" s="34"/>
      <c r="J40" s="13"/>
      <c r="K40" s="13"/>
    </row>
    <row r="41" spans="2:11" x14ac:dyDescent="0.25">
      <c r="B41" s="7">
        <f t="shared" si="1"/>
        <v>33</v>
      </c>
      <c r="C41" s="7"/>
      <c r="D41" s="34"/>
      <c r="E41" s="34"/>
      <c r="F41" s="34"/>
      <c r="G41" s="34"/>
      <c r="H41" s="34"/>
      <c r="I41" s="34"/>
      <c r="J41" s="13"/>
      <c r="K41" s="13"/>
    </row>
    <row r="42" spans="2:11" x14ac:dyDescent="0.25">
      <c r="B42" s="7">
        <f t="shared" si="1"/>
        <v>34</v>
      </c>
      <c r="C42" s="7"/>
      <c r="D42" s="34"/>
      <c r="E42" s="34"/>
      <c r="F42" s="34"/>
      <c r="G42" s="34"/>
      <c r="H42" s="34"/>
      <c r="I42" s="34"/>
      <c r="J42" s="13"/>
      <c r="K42" s="13"/>
    </row>
    <row r="43" spans="2:11" x14ac:dyDescent="0.25">
      <c r="B43" s="7">
        <f t="shared" si="1"/>
        <v>35</v>
      </c>
      <c r="C43" s="7"/>
      <c r="D43" s="34"/>
      <c r="E43" s="34"/>
      <c r="F43" s="34"/>
      <c r="G43" s="34"/>
      <c r="H43" s="34"/>
      <c r="I43" s="34"/>
      <c r="J43" s="13"/>
      <c r="K43" s="13"/>
    </row>
    <row r="44" spans="2:11" x14ac:dyDescent="0.25">
      <c r="B44" s="7">
        <f t="shared" si="1"/>
        <v>36</v>
      </c>
      <c r="C44" s="7"/>
      <c r="D44" s="34"/>
      <c r="E44" s="34"/>
      <c r="F44" s="34"/>
      <c r="G44" s="34"/>
      <c r="H44" s="34"/>
      <c r="I44" s="34"/>
      <c r="J44" s="13"/>
      <c r="K44" s="13"/>
    </row>
    <row r="45" spans="2:11" x14ac:dyDescent="0.25">
      <c r="B45" s="7">
        <f t="shared" si="1"/>
        <v>37</v>
      </c>
      <c r="C45" s="7"/>
      <c r="D45" s="34"/>
      <c r="E45" s="34"/>
      <c r="F45" s="34"/>
      <c r="G45" s="34"/>
      <c r="H45" s="34"/>
      <c r="I45" s="34"/>
      <c r="J45" s="13"/>
      <c r="K45" s="13"/>
    </row>
    <row r="46" spans="2:11" x14ac:dyDescent="0.25">
      <c r="B46" s="7">
        <f t="shared" si="1"/>
        <v>38</v>
      </c>
      <c r="C46" s="8"/>
      <c r="D46" s="34"/>
      <c r="E46" s="34"/>
      <c r="F46" s="34"/>
      <c r="G46" s="34"/>
      <c r="H46" s="34"/>
      <c r="I46" s="34"/>
      <c r="J46" s="13"/>
      <c r="K46" s="13"/>
    </row>
    <row r="47" spans="2:11" x14ac:dyDescent="0.25">
      <c r="B47" s="7">
        <f t="shared" si="1"/>
        <v>39</v>
      </c>
      <c r="C47" s="8"/>
      <c r="D47" s="34"/>
      <c r="E47" s="34"/>
      <c r="F47" s="34"/>
      <c r="G47" s="34"/>
      <c r="H47" s="34"/>
      <c r="I47" s="34"/>
      <c r="J47" s="13"/>
      <c r="K47" s="13"/>
    </row>
    <row r="48" spans="2:11" x14ac:dyDescent="0.25">
      <c r="B48" s="7">
        <f t="shared" si="1"/>
        <v>40</v>
      </c>
      <c r="C48" s="8"/>
      <c r="D48" s="34"/>
      <c r="E48" s="34"/>
      <c r="F48" s="34"/>
      <c r="G48" s="34"/>
      <c r="H48" s="34"/>
      <c r="I48" s="34"/>
      <c r="J48" s="13"/>
      <c r="K48" s="13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28" t="s">
        <v>19</v>
      </c>
      <c r="I50" s="28"/>
      <c r="J50" s="5">
        <f>COUNTIF(K9:K48,"&gt;=70")</f>
        <v>5</v>
      </c>
      <c r="K50" s="1"/>
    </row>
    <row r="51" spans="3:11" x14ac:dyDescent="0.25">
      <c r="C51" s="25"/>
      <c r="D51" s="25"/>
      <c r="E51" s="10"/>
      <c r="H51" s="28" t="s">
        <v>20</v>
      </c>
      <c r="I51" s="28"/>
      <c r="J51" s="5">
        <f>COUNTIF(K9:K48,"&lt;70")</f>
        <v>26</v>
      </c>
      <c r="K51" s="1"/>
    </row>
    <row r="52" spans="3:11" x14ac:dyDescent="0.25">
      <c r="C52" s="25"/>
      <c r="D52" s="25"/>
      <c r="E52" s="25"/>
      <c r="H52" s="28" t="s">
        <v>21</v>
      </c>
      <c r="I52" s="28"/>
      <c r="J52" s="5">
        <f>COUNT(J9:J48)</f>
        <v>31</v>
      </c>
      <c r="K52" s="1"/>
    </row>
    <row r="53" spans="3:11" x14ac:dyDescent="0.25">
      <c r="C53" s="25"/>
      <c r="D53" s="25"/>
      <c r="E53" s="1"/>
      <c r="H53" s="26" t="s">
        <v>16</v>
      </c>
      <c r="I53" s="26"/>
      <c r="J53" s="11">
        <f>J50/J52</f>
        <v>0.16129032258064516</v>
      </c>
      <c r="K53" s="16"/>
    </row>
    <row r="54" spans="3:11" x14ac:dyDescent="0.25">
      <c r="C54" s="25"/>
      <c r="D54" s="25"/>
      <c r="E54" s="1"/>
      <c r="H54" s="26" t="s">
        <v>17</v>
      </c>
      <c r="I54" s="26"/>
      <c r="J54" s="11">
        <f>J51/J52</f>
        <v>0.83870967741935487</v>
      </c>
      <c r="K54" s="17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39"/>
      <c r="K59" s="39"/>
    </row>
  </sheetData>
  <mergeCells count="61">
    <mergeCell ref="D14:I14"/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9:I39"/>
    <mergeCell ref="D45:I45"/>
    <mergeCell ref="D46:I46"/>
    <mergeCell ref="D47:I47"/>
    <mergeCell ref="D48:I48"/>
    <mergeCell ref="D38:I38"/>
    <mergeCell ref="D40:I40"/>
    <mergeCell ref="D41:I41"/>
    <mergeCell ref="D42:I42"/>
    <mergeCell ref="D43:I43"/>
    <mergeCell ref="D44:I44"/>
    <mergeCell ref="D35:I35"/>
    <mergeCell ref="D36:I36"/>
    <mergeCell ref="D27:I27"/>
    <mergeCell ref="D28:I28"/>
    <mergeCell ref="D29:I29"/>
    <mergeCell ref="D30:I30"/>
    <mergeCell ref="D31:I31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2:I32"/>
    <mergeCell ref="D33:I33"/>
    <mergeCell ref="D34:I3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SIM 601A </vt:lpstr>
      <vt:lpstr>SIM 601B</vt:lpstr>
      <vt:lpstr>SM 601B </vt:lpstr>
      <vt:lpstr>DISEÑO 801B</vt:lpstr>
      <vt:lpstr>AUTOMATIZACION 801B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Martinez</cp:lastModifiedBy>
  <cp:lastPrinted>2023-03-25T03:48:32Z</cp:lastPrinted>
  <dcterms:created xsi:type="dcterms:W3CDTF">2023-03-14T19:16:59Z</dcterms:created>
  <dcterms:modified xsi:type="dcterms:W3CDTF">2024-06-05T04:38:23Z</dcterms:modified>
</cp:coreProperties>
</file>