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SGI_CALIFC\REPORT3_CALIF24\"/>
    </mc:Choice>
  </mc:AlternateContent>
  <bookViews>
    <workbookView xWindow="0" yWindow="0" windowWidth="16245" windowHeight="774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'3'!$A$1:$N$40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3" l="1"/>
  <c r="D15" i="23"/>
  <c r="D16" i="23"/>
  <c r="A18" i="23"/>
  <c r="A19" i="22" l="1"/>
  <c r="A18" i="22"/>
  <c r="B37" i="25" l="1"/>
  <c r="N28" i="25"/>
  <c r="M28" i="25"/>
  <c r="K28" i="25"/>
  <c r="G28" i="25"/>
  <c r="F28" i="25"/>
  <c r="E17" i="25"/>
  <c r="D17" i="25"/>
  <c r="C17" i="25"/>
  <c r="A17" i="25"/>
  <c r="E16" i="25"/>
  <c r="J16" i="25" s="1"/>
  <c r="D16" i="25"/>
  <c r="C16" i="25"/>
  <c r="A16" i="25"/>
  <c r="E15" i="25"/>
  <c r="L15" i="25" s="1"/>
  <c r="D15" i="25"/>
  <c r="C15" i="25"/>
  <c r="A15" i="25"/>
  <c r="E14" i="25"/>
  <c r="D14" i="25"/>
  <c r="C14" i="25"/>
  <c r="A14" i="25"/>
  <c r="B10" i="25"/>
  <c r="L8" i="25"/>
  <c r="H8" i="25"/>
  <c r="E8" i="25"/>
  <c r="B37" i="24"/>
  <c r="N28" i="24"/>
  <c r="M28" i="24"/>
  <c r="L28" i="24"/>
  <c r="K28" i="24"/>
  <c r="J28" i="24"/>
  <c r="I28" i="24"/>
  <c r="H28" i="24"/>
  <c r="G28" i="24"/>
  <c r="F28" i="24"/>
  <c r="E28" i="24"/>
  <c r="L18" i="24"/>
  <c r="J18" i="24"/>
  <c r="H18" i="24"/>
  <c r="D18" i="24"/>
  <c r="C18" i="24"/>
  <c r="A18" i="24"/>
  <c r="L17" i="24"/>
  <c r="J17" i="24"/>
  <c r="H17" i="24"/>
  <c r="D17" i="24"/>
  <c r="C17" i="24"/>
  <c r="A17" i="24"/>
  <c r="L16" i="24"/>
  <c r="J16" i="24"/>
  <c r="H16" i="24"/>
  <c r="D16" i="24"/>
  <c r="C16" i="24"/>
  <c r="A16" i="24"/>
  <c r="L15" i="24"/>
  <c r="J15" i="24"/>
  <c r="H15" i="24"/>
  <c r="D15" i="24"/>
  <c r="C15" i="24"/>
  <c r="A15" i="24"/>
  <c r="L14" i="24"/>
  <c r="J14" i="24"/>
  <c r="H14" i="24"/>
  <c r="D14" i="24"/>
  <c r="C14" i="24"/>
  <c r="A14" i="24"/>
  <c r="B10" i="24"/>
  <c r="L8" i="24"/>
  <c r="H8" i="24"/>
  <c r="E8" i="24"/>
  <c r="B40" i="23"/>
  <c r="N31" i="23"/>
  <c r="M31" i="23"/>
  <c r="F31" i="23"/>
  <c r="E31" i="23"/>
  <c r="D20" i="23"/>
  <c r="A20" i="23"/>
  <c r="D19" i="23"/>
  <c r="A19" i="23"/>
  <c r="D18" i="23"/>
  <c r="A17" i="23"/>
  <c r="C15" i="23"/>
  <c r="A15" i="23"/>
  <c r="D14" i="23"/>
  <c r="C14" i="23"/>
  <c r="A14" i="23"/>
  <c r="B10" i="23"/>
  <c r="L8" i="23"/>
  <c r="H8" i="23"/>
  <c r="E8" i="23"/>
  <c r="N28" i="22"/>
  <c r="M28" i="22"/>
  <c r="K28" i="22"/>
  <c r="G28" i="22"/>
  <c r="F28" i="22"/>
  <c r="E28" i="22"/>
  <c r="D17" i="22"/>
  <c r="C17" i="22"/>
  <c r="A17" i="22"/>
  <c r="D16" i="22"/>
  <c r="C16" i="22"/>
  <c r="A16" i="22"/>
  <c r="D15" i="22"/>
  <c r="C15" i="22"/>
  <c r="A15" i="22"/>
  <c r="D14" i="22"/>
  <c r="C14" i="22"/>
  <c r="A14" i="22"/>
  <c r="B10" i="22"/>
  <c r="B37" i="22" s="1"/>
  <c r="L8" i="22"/>
  <c r="H8" i="22"/>
  <c r="E8" i="22"/>
  <c r="B37" i="10"/>
  <c r="K28" i="10"/>
  <c r="G28" i="10"/>
  <c r="F28" i="10"/>
  <c r="E28" i="10"/>
  <c r="I31" i="23" l="1"/>
  <c r="I28" i="22"/>
  <c r="E28" i="25"/>
  <c r="L28" i="25" s="1"/>
  <c r="H16" i="25"/>
  <c r="L16" i="25"/>
  <c r="H15" i="25"/>
  <c r="J15" i="25"/>
  <c r="J14" i="25"/>
  <c r="L28" i="10"/>
  <c r="L14" i="25"/>
  <c r="H14" i="25"/>
  <c r="I28" i="25" l="1"/>
  <c r="J28" i="25" s="1"/>
  <c r="H28" i="25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<sst xmlns="http://schemas.openxmlformats.org/spreadsheetml/2006/main" count="203" uniqueCount="53">
  <si>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</si>
  <si>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</si>
  <si>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</si>
  <si>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</si>
  <si>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</si>
  <si>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</si>
  <si>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</si>
  <si>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</si>
  <si>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</si>
  <si>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</si>
  <si>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</si>
  <si>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</si>
  <si>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</si>
  <si>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</si>
  <si>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</si>
  <si>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</si>
  <si>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</si>
  <si>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</si>
  <si>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</si>
  <si>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</si>
  <si>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</si>
  <si>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</si>
  <si>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</si>
  <si>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</si>
  <si>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</si>
  <si>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</si>
  <si>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</si>
  <si>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</si>
  <si>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</si>
  <si>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</si>
  <si>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</si>
  <si>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</si>
  <si>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</si>
  <si>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Blanca Nicandria Rios Ataxca</t>
  </si>
  <si>
    <t>IEME</t>
  </si>
  <si>
    <t>PROFESORA</t>
  </si>
  <si>
    <t>JEFE DE CARRERA</t>
  </si>
  <si>
    <t>S/E</t>
  </si>
  <si>
    <t>Taller de Investigación II</t>
  </si>
  <si>
    <t>602 A</t>
  </si>
  <si>
    <t>602 B</t>
  </si>
  <si>
    <t>ING. DE CONTROL CLÁSICO</t>
  </si>
  <si>
    <t>802 B</t>
  </si>
  <si>
    <t>FEBRERO - JUNIO 2024</t>
  </si>
  <si>
    <t>MATEMÁTICAS APLICADAS A LA INGENIERÍA</t>
  </si>
  <si>
    <t>802 A</t>
  </si>
  <si>
    <t>MPING0101A</t>
  </si>
  <si>
    <t>0101A</t>
  </si>
  <si>
    <t>II</t>
  </si>
  <si>
    <t>ELECTROMECÁNICA</t>
  </si>
  <si>
    <t>MII. Esteban Domínguez Fiscal</t>
  </si>
  <si>
    <t>ESTEBAN DOMÍNGUEZ FISCAL</t>
  </si>
  <si>
    <t>MII. ESTEBAN DOMÍNGUEZ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</si>
</sst>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43</v>
      </c>
      <c r="M8" s="29"/>
      <c r="N8" s="29"/>
    </row>
    <row r="10" spans="1:14" x14ac:dyDescent="0.2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38</v>
      </c>
      <c r="B14" s="9" t="s">
        <v>37</v>
      </c>
      <c r="C14" s="9" t="s">
        <v>39</v>
      </c>
      <c r="D14" s="9" t="s">
        <v>34</v>
      </c>
      <c r="E14" s="9">
        <v>27</v>
      </c>
      <c r="F14" s="9"/>
      <c r="G14" s="9"/>
      <c r="H14" s="10"/>
      <c r="I14" s="9"/>
      <c r="J14" s="10"/>
      <c r="K14" s="9">
        <v>0</v>
      </c>
      <c r="L14" s="10"/>
      <c r="M14" s="9"/>
      <c r="N14" s="15"/>
    </row>
    <row r="15" spans="1:14" s="11" customFormat="1" x14ac:dyDescent="0.2">
      <c r="A15" s="8" t="s">
        <v>38</v>
      </c>
      <c r="B15" s="9" t="s">
        <v>37</v>
      </c>
      <c r="C15" s="9" t="s">
        <v>40</v>
      </c>
      <c r="D15" s="9" t="s">
        <v>34</v>
      </c>
      <c r="E15" s="9">
        <v>13</v>
      </c>
      <c r="F15" s="9"/>
      <c r="G15" s="9"/>
      <c r="H15" s="10"/>
      <c r="I15" s="9"/>
      <c r="J15" s="10"/>
      <c r="K15" s="9">
        <v>0</v>
      </c>
      <c r="L15" s="10"/>
      <c r="M15" s="9"/>
      <c r="N15" s="15"/>
    </row>
    <row r="16" spans="1:14" s="11" customFormat="1" x14ac:dyDescent="0.2">
      <c r="A16" s="8" t="s">
        <v>41</v>
      </c>
      <c r="B16" s="9" t="s">
        <v>37</v>
      </c>
      <c r="C16" s="9" t="s">
        <v>45</v>
      </c>
      <c r="D16" s="9" t="s">
        <v>34</v>
      </c>
      <c r="E16" s="9">
        <v>16</v>
      </c>
      <c r="F16" s="9"/>
      <c r="G16" s="9"/>
      <c r="H16" s="10"/>
      <c r="I16" s="9"/>
      <c r="J16" s="10"/>
      <c r="K16" s="9">
        <v>0</v>
      </c>
      <c r="L16" s="10"/>
      <c r="M16" s="9"/>
      <c r="N16" s="15"/>
    </row>
    <row r="17" spans="1:14" s="11" customFormat="1" x14ac:dyDescent="0.2">
      <c r="A17" s="8" t="s">
        <v>41</v>
      </c>
      <c r="B17" s="9" t="s">
        <v>21</v>
      </c>
      <c r="C17" s="9" t="s">
        <v>42</v>
      </c>
      <c r="D17" s="9" t="s">
        <v>34</v>
      </c>
      <c r="E17" s="9">
        <v>12</v>
      </c>
      <c r="F17" s="9">
        <v>10</v>
      </c>
      <c r="G17" s="9"/>
      <c r="H17" s="10"/>
      <c r="I17" s="9">
        <v>2</v>
      </c>
      <c r="J17" s="10"/>
      <c r="K17" s="9">
        <v>0</v>
      </c>
      <c r="L17" s="10"/>
      <c r="M17" s="9">
        <v>76</v>
      </c>
      <c r="N17" s="15">
        <v>0.75</v>
      </c>
    </row>
    <row r="18" spans="1:14" s="11" customFormat="1" ht="25.5" x14ac:dyDescent="0.2">
      <c r="A18" s="8" t="s">
        <v>44</v>
      </c>
      <c r="B18" s="9" t="s">
        <v>37</v>
      </c>
      <c r="C18" s="9" t="s">
        <v>47</v>
      </c>
      <c r="D18" s="9" t="s">
        <v>46</v>
      </c>
      <c r="E18" s="9">
        <v>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10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35</v>
      </c>
      <c r="C33" s="26"/>
      <c r="D33" s="26"/>
      <c r="G33" s="27" t="s">
        <v>36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 t="s">
        <v>50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C10" zoomScale="85" zoomScaleNormal="85" zoomScaleSheetLayoutView="100" workbookViewId="0">
      <selection activeCell="D14" sqref="D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Investigación II</v>
      </c>
      <c r="B14" s="21" t="s">
        <v>21</v>
      </c>
      <c r="C14" s="9" t="str">
        <f>'1'!C14</f>
        <v>602 A</v>
      </c>
      <c r="D14" s="9" t="str">
        <f>'1'!D14</f>
        <v>IEME</v>
      </c>
      <c r="E14" s="9">
        <v>27</v>
      </c>
      <c r="F14" s="9">
        <v>27</v>
      </c>
      <c r="G14" s="9"/>
      <c r="H14" s="10"/>
      <c r="I14" s="9"/>
      <c r="J14" s="10"/>
      <c r="K14" s="9"/>
      <c r="L14" s="10"/>
      <c r="M14" s="9">
        <v>93.75</v>
      </c>
      <c r="N14" s="15">
        <v>0.77700000000000002</v>
      </c>
    </row>
    <row r="15" spans="1:14" s="11" customFormat="1" ht="25.5" x14ac:dyDescent="0.2">
      <c r="A15" s="9" t="str">
        <f>'1'!A15</f>
        <v>Taller de Investigación II</v>
      </c>
      <c r="B15" s="9" t="s">
        <v>21</v>
      </c>
      <c r="C15" s="9" t="str">
        <f>'1'!C15</f>
        <v>602 B</v>
      </c>
      <c r="D15" s="9" t="str">
        <f>'1'!D15</f>
        <v>IEME</v>
      </c>
      <c r="E15" s="9">
        <v>13</v>
      </c>
      <c r="F15" s="9">
        <v>13</v>
      </c>
      <c r="G15" s="9"/>
      <c r="H15" s="10"/>
      <c r="I15" s="9"/>
      <c r="J15" s="10"/>
      <c r="K15" s="9"/>
      <c r="L15" s="10"/>
      <c r="M15" s="9">
        <v>88</v>
      </c>
      <c r="N15" s="15">
        <v>0.46</v>
      </c>
    </row>
    <row r="16" spans="1:14" s="11" customFormat="1" ht="25.5" x14ac:dyDescent="0.2">
      <c r="A16" s="9" t="str">
        <f>'1'!A16</f>
        <v>ING. DE CONTROL CLÁSICO</v>
      </c>
      <c r="B16" s="9" t="s">
        <v>21</v>
      </c>
      <c r="C16" s="9" t="str">
        <f>'1'!C16</f>
        <v>802 A</v>
      </c>
      <c r="D16" s="9" t="str">
        <f>'1'!D16</f>
        <v>IEME</v>
      </c>
      <c r="E16" s="9">
        <v>16</v>
      </c>
      <c r="F16" s="9">
        <v>3</v>
      </c>
      <c r="G16" s="9"/>
      <c r="H16" s="10"/>
      <c r="I16" s="9">
        <v>13</v>
      </c>
      <c r="J16" s="10"/>
      <c r="K16" s="9"/>
      <c r="L16" s="10"/>
      <c r="M16" s="9">
        <v>14.35</v>
      </c>
      <c r="N16" s="15">
        <v>0.1875</v>
      </c>
    </row>
    <row r="17" spans="1:14" s="11" customFormat="1" ht="25.5" x14ac:dyDescent="0.2">
      <c r="A17" s="9" t="str">
        <f>'1'!A17</f>
        <v>ING. DE CONTROL CLÁSICO</v>
      </c>
      <c r="B17" s="9" t="s">
        <v>37</v>
      </c>
      <c r="C17" s="9" t="str">
        <f>'1'!C17</f>
        <v>802 B</v>
      </c>
      <c r="D17" s="9" t="str">
        <f>'1'!D17</f>
        <v>IEME</v>
      </c>
      <c r="E17" s="9">
        <v>12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MATEMÁTICAS APLICADAS A LA INGENIERÍA</v>
      </c>
      <c r="B18" s="9" t="s">
        <v>21</v>
      </c>
      <c r="C18" s="9" t="s">
        <v>47</v>
      </c>
      <c r="D18" s="9" t="s">
        <v>46</v>
      </c>
      <c r="E18" s="9">
        <v>1</v>
      </c>
      <c r="F18" s="9">
        <v>1</v>
      </c>
      <c r="G18" s="9"/>
      <c r="H18" s="10"/>
      <c r="I18" s="9"/>
      <c r="J18" s="10"/>
      <c r="K18" s="9"/>
      <c r="L18" s="10"/>
      <c r="M18" s="9">
        <v>100</v>
      </c>
      <c r="N18" s="15">
        <v>1</v>
      </c>
    </row>
    <row r="19" spans="1:14" s="11" customFormat="1" ht="21" customHeight="1" x14ac:dyDescent="0.2">
      <c r="A19" s="9" t="str">
        <f>'1'!A18</f>
        <v>MATEMÁTICAS APLICADAS A LA INGENIERÍA</v>
      </c>
      <c r="B19" s="9" t="s">
        <v>48</v>
      </c>
      <c r="C19" s="9"/>
      <c r="D19" s="9" t="s">
        <v>46</v>
      </c>
      <c r="E19" s="9">
        <v>1</v>
      </c>
      <c r="F19" s="9">
        <v>1</v>
      </c>
      <c r="G19" s="9"/>
      <c r="H19" s="10"/>
      <c r="I19" s="9"/>
      <c r="J19" s="10"/>
      <c r="K19" s="9"/>
      <c r="L19" s="10"/>
      <c r="M19" s="9">
        <v>95</v>
      </c>
      <c r="N19" s="15">
        <v>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45</v>
      </c>
      <c r="G28" s="17">
        <f>SUM(G14:G27)</f>
        <v>0</v>
      </c>
      <c r="H28" s="18"/>
      <c r="I28" s="17">
        <f t="shared" ref="I28" si="0">(E28-SUM(F28:G28))-K28</f>
        <v>25</v>
      </c>
      <c r="J28" s="18"/>
      <c r="K28" s="17">
        <f>SUM(K14:K27)</f>
        <v>0</v>
      </c>
      <c r="L28" s="18"/>
      <c r="M28" s="17">
        <f>AVERAGE(M14:M27)</f>
        <v>78.22</v>
      </c>
      <c r="N28" s="19">
        <f>AVERAGE(N14:N27)</f>
        <v>0.68490000000000006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 t="s">
        <v>51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topLeftCell="C10" zoomScale="85" zoomScaleNormal="85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Investigación II</v>
      </c>
      <c r="B14" s="9" t="s">
        <v>37</v>
      </c>
      <c r="C14" s="9" t="str">
        <f>'1'!C14</f>
        <v>602 A</v>
      </c>
      <c r="D14" s="9" t="str">
        <f>'1'!D14</f>
        <v>IEME</v>
      </c>
      <c r="E14" s="9">
        <v>27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Taller de Investigación II</v>
      </c>
      <c r="B15" s="9" t="s">
        <v>37</v>
      </c>
      <c r="C15" s="9" t="str">
        <f>'1'!C14</f>
        <v>602 A</v>
      </c>
      <c r="D15" s="9" t="str">
        <f>'1'!D15</f>
        <v>IEME</v>
      </c>
      <c r="E15" s="9">
        <v>13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">
        <v>41</v>
      </c>
      <c r="B16" s="9">
        <v>2</v>
      </c>
      <c r="C16" s="9" t="s">
        <v>45</v>
      </c>
      <c r="D16" s="9" t="str">
        <f>'1'!D16</f>
        <v>IEME</v>
      </c>
      <c r="E16" s="9">
        <v>16</v>
      </c>
      <c r="F16" s="9">
        <v>6</v>
      </c>
      <c r="G16" s="9"/>
      <c r="H16" s="10"/>
      <c r="I16" s="9">
        <v>10</v>
      </c>
      <c r="J16" s="10"/>
      <c r="K16" s="9"/>
      <c r="L16" s="10"/>
      <c r="M16" s="9">
        <v>27.6</v>
      </c>
      <c r="N16" s="15">
        <v>0.42</v>
      </c>
    </row>
    <row r="17" spans="1:14" s="11" customFormat="1" x14ac:dyDescent="0.2">
      <c r="A17" s="9" t="str">
        <f>'1'!A16</f>
        <v>ING. DE CONTROL CLÁSICO</v>
      </c>
      <c r="B17" s="9">
        <v>3</v>
      </c>
      <c r="C17" s="9" t="s">
        <v>45</v>
      </c>
      <c r="D17" s="9" t="str">
        <f>'1'!D17</f>
        <v>IEME</v>
      </c>
      <c r="E17" s="9">
        <v>16</v>
      </c>
      <c r="F17" s="9">
        <v>4</v>
      </c>
      <c r="G17" s="9"/>
      <c r="H17" s="10"/>
      <c r="I17" s="9">
        <v>12</v>
      </c>
      <c r="J17" s="10"/>
      <c r="K17" s="9"/>
      <c r="L17" s="10"/>
      <c r="M17" s="9">
        <v>21.7</v>
      </c>
      <c r="N17" s="15">
        <v>0.5</v>
      </c>
    </row>
    <row r="18" spans="1:14" s="11" customFormat="1" x14ac:dyDescent="0.2">
      <c r="A18" s="9" t="str">
        <f>'1'!A17</f>
        <v>ING. DE CONTROL CLÁSICO</v>
      </c>
      <c r="B18" s="9">
        <v>2</v>
      </c>
      <c r="C18" s="9" t="s">
        <v>42</v>
      </c>
      <c r="D18" s="9" t="str">
        <f>'1'!D15</f>
        <v>IEME</v>
      </c>
      <c r="E18" s="9">
        <v>12</v>
      </c>
      <c r="F18" s="9">
        <v>5</v>
      </c>
      <c r="G18" s="9"/>
      <c r="H18" s="10"/>
      <c r="I18" s="9">
        <v>7</v>
      </c>
      <c r="J18" s="10"/>
      <c r="K18" s="9"/>
      <c r="L18" s="10"/>
      <c r="M18" s="9">
        <v>35.9</v>
      </c>
      <c r="N18" s="15">
        <v>0.37</v>
      </c>
    </row>
    <row r="19" spans="1:14" s="11" customFormat="1" x14ac:dyDescent="0.2">
      <c r="A19" s="9" t="str">
        <f>'1'!A17</f>
        <v>ING. DE CONTROL CLÁSICO</v>
      </c>
      <c r="B19" s="9">
        <v>3</v>
      </c>
      <c r="C19" s="9" t="s">
        <v>42</v>
      </c>
      <c r="D19" s="9" t="str">
        <f>'1'!D16</f>
        <v>IEME</v>
      </c>
      <c r="E19" s="9">
        <v>12</v>
      </c>
      <c r="F19" s="9">
        <v>6</v>
      </c>
      <c r="G19" s="9"/>
      <c r="H19" s="10"/>
      <c r="I19" s="9">
        <v>6</v>
      </c>
      <c r="J19" s="10"/>
      <c r="K19" s="9"/>
      <c r="L19" s="10"/>
      <c r="M19" s="9">
        <v>47.1</v>
      </c>
      <c r="N19" s="15">
        <v>0.25</v>
      </c>
    </row>
    <row r="20" spans="1:14" s="11" customFormat="1" ht="25.5" x14ac:dyDescent="0.2">
      <c r="A20" s="9" t="str">
        <f>'1'!A18</f>
        <v>MATEMÁTICAS APLICADAS A LA INGENIERÍA</v>
      </c>
      <c r="B20" s="9">
        <v>3</v>
      </c>
      <c r="C20" s="9"/>
      <c r="D20" s="9" t="str">
        <f>'1'!D17</f>
        <v>IEME</v>
      </c>
      <c r="E20" s="9">
        <v>1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97</v>
      </c>
      <c r="F31" s="17">
        <f>SUM(F14:F30)</f>
        <v>21</v>
      </c>
      <c r="G31" s="17"/>
      <c r="H31" s="18"/>
      <c r="I31" s="17">
        <f t="shared" ref="I31" si="0">(E31-SUM(F31:G31))-K31</f>
        <v>76</v>
      </c>
      <c r="J31" s="18"/>
      <c r="K31" s="17"/>
      <c r="L31" s="18"/>
      <c r="M31" s="17">
        <f>AVERAGE(M14:M30)</f>
        <v>33.074999999999996</v>
      </c>
      <c r="N31" s="19">
        <f>AVERAGE(N14:N30)</f>
        <v>0.38500000000000001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 x14ac:dyDescent="0.2">
      <c r="B37" s="28"/>
      <c r="C37" s="28"/>
      <c r="D37" s="28"/>
      <c r="G37" s="29"/>
      <c r="H37" s="29"/>
      <c r="I37" s="29"/>
      <c r="J37" s="29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23" t="str">
        <f>B10</f>
        <v>Blanca Nicandria Rios Ataxca</v>
      </c>
      <c r="C40" s="23"/>
      <c r="D40" s="23"/>
      <c r="E40" s="13"/>
      <c r="F40" s="13"/>
      <c r="G40" s="23" t="s">
        <v>52</v>
      </c>
      <c r="H40" s="23"/>
      <c r="I40" s="23"/>
      <c r="J4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3" sqref="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Investigación II</v>
      </c>
      <c r="B14" s="9"/>
      <c r="C14" s="9" t="str">
        <f>'1'!C14</f>
        <v>602 A</v>
      </c>
      <c r="D14" s="9" t="str">
        <f>'1'!D14</f>
        <v>IEME</v>
      </c>
      <c r="E14" s="9"/>
      <c r="F14" s="9"/>
      <c r="G14" s="9"/>
      <c r="H14" s="10" t="e">
        <f t="shared" ref="H14:H18" si="0">F14/E14</f>
        <v>#DIV/0!</v>
      </c>
      <c r="I14" s="9"/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'1'!A16</f>
        <v>ING. DE CONTROL CLÁSICO</v>
      </c>
      <c r="B15" s="9"/>
      <c r="C15" s="9" t="str">
        <f>'1'!C15</f>
        <v>602 B</v>
      </c>
      <c r="D15" s="9" t="str">
        <f>'1'!D15</f>
        <v>IEME</v>
      </c>
      <c r="E15" s="9"/>
      <c r="F15" s="9"/>
      <c r="G15" s="9"/>
      <c r="H15" s="10" t="e">
        <f t="shared" si="0"/>
        <v>#DIV/0!</v>
      </c>
      <c r="I15" s="9"/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'1'!C16</f>
        <v>802 A</v>
      </c>
      <c r="D16" s="9" t="str">
        <f>'1'!D16</f>
        <v>IEME</v>
      </c>
      <c r="E16" s="9"/>
      <c r="F16" s="9"/>
      <c r="G16" s="9"/>
      <c r="H16" s="10" t="e">
        <f t="shared" si="0"/>
        <v>#DIV/0!</v>
      </c>
      <c r="I16" s="9"/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ht="25.5" x14ac:dyDescent="0.2">
      <c r="A17" s="9" t="str">
        <f>'1'!A18</f>
        <v>MATEMÁTICAS APLICADAS A LA INGENIERÍA</v>
      </c>
      <c r="B17" s="9"/>
      <c r="C17" s="9" t="str">
        <f>'1'!C17</f>
        <v>802 B</v>
      </c>
      <c r="D17" s="9" t="str">
        <f>'1'!D17</f>
        <v>IEME</v>
      </c>
      <c r="E17" s="9"/>
      <c r="F17" s="9"/>
      <c r="G17" s="9"/>
      <c r="H17" s="10" t="e">
        <f t="shared" si="0"/>
        <v>#DIV/0!</v>
      </c>
      <c r="I17" s="9"/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'1'!C18</f>
        <v>0101A</v>
      </c>
      <c r="D18" s="9" t="str">
        <f>'1'!D18</f>
        <v>MPING0101A</v>
      </c>
      <c r="E18" s="9"/>
      <c r="F18" s="9"/>
      <c r="G18" s="9"/>
      <c r="H18" s="10" t="e">
        <f t="shared" si="0"/>
        <v>#DIV/0!</v>
      </c>
      <c r="I18" s="9"/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3">(E28-SUM(F28:G28))-K28</f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Investigación II</v>
      </c>
      <c r="B14" s="9"/>
      <c r="C14" s="9" t="str">
        <f>'1'!C14</f>
        <v>602 A</v>
      </c>
      <c r="D14" s="9" t="str">
        <f>'1'!D14</f>
        <v>IEME</v>
      </c>
      <c r="E14" s="9">
        <f>'1'!E14</f>
        <v>27</v>
      </c>
      <c r="F14" s="9"/>
      <c r="G14" s="9"/>
      <c r="H14" s="10">
        <f t="shared" ref="H14:H16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'1'!A16</f>
        <v>ING. DE CONTROL CLÁSICO</v>
      </c>
      <c r="B15" s="9"/>
      <c r="C15" s="9" t="str">
        <f>'1'!C15</f>
        <v>602 B</v>
      </c>
      <c r="D15" s="9" t="str">
        <f>'1'!D15</f>
        <v>IEME</v>
      </c>
      <c r="E15" s="9">
        <f>'1'!E15</f>
        <v>13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'1'!C16</f>
        <v>802 A</v>
      </c>
      <c r="D16" s="9" t="str">
        <f>'1'!D16</f>
        <v>IEME</v>
      </c>
      <c r="E16" s="9">
        <f>'1'!E16</f>
        <v>16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'1'!A18</f>
        <v>MATEMÁTICAS APLICADAS A LA INGENIERÍA</v>
      </c>
      <c r="B17" s="9"/>
      <c r="C17" s="9" t="str">
        <f>'1'!C17</f>
        <v>802 B</v>
      </c>
      <c r="D17" s="9" t="str">
        <f>'1'!D17</f>
        <v>IEME</v>
      </c>
      <c r="E17" s="9">
        <f>'1'!E17</f>
        <v>12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68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2024-05-26T22:16:44Z</dcterms:modified>
  <cp:category/>
  <cp:contentStatus/>
</cp:coreProperties>
</file>