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ITSSAT_IEM\ENERO24JULIO2024\PROYCTO_INDIV_SGI2024\SGI_CALIFC\REPORT_FINAL24\"/>
    </mc:Choice>
  </mc:AlternateContent>
  <bookViews>
    <workbookView xWindow="0" yWindow="0" windowWidth="17805" windowHeight="7020" activeTab="4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'3'!$A$1:$N$40</definedName>
    <definedName name="_xlnm.Print_Area" localSheetId="3">'4'!$A$1:$N$38</definedName>
    <definedName name="_xlnm.Print_Area" localSheetId="4">Final!$A$1:$N$38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5" i="25" l="1"/>
  <c r="A15" i="24" l="1"/>
  <c r="A18" i="23"/>
  <c r="D18" i="23"/>
  <c r="A19" i="23"/>
  <c r="D19" i="23"/>
  <c r="A20" i="23"/>
  <c r="D20" i="23"/>
  <c r="D17" i="23" l="1"/>
  <c r="D15" i="23"/>
  <c r="D16" i="23"/>
  <c r="A19" i="22" l="1"/>
  <c r="A18" i="22"/>
  <c r="N29" i="25" l="1"/>
  <c r="M29" i="25"/>
  <c r="K29" i="25"/>
  <c r="G29" i="25"/>
  <c r="F29" i="25"/>
  <c r="A18" i="25"/>
  <c r="J17" i="25"/>
  <c r="D17" i="25"/>
  <c r="L16" i="25"/>
  <c r="D16" i="25"/>
  <c r="A16" i="25"/>
  <c r="E14" i="25"/>
  <c r="D14" i="25"/>
  <c r="C14" i="25"/>
  <c r="A14" i="25"/>
  <c r="B10" i="25"/>
  <c r="B38" i="25" s="1"/>
  <c r="L8" i="25"/>
  <c r="H8" i="25"/>
  <c r="E8" i="25"/>
  <c r="N29" i="24"/>
  <c r="M29" i="24"/>
  <c r="F29" i="24"/>
  <c r="E29" i="24"/>
  <c r="D19" i="24"/>
  <c r="C19" i="24"/>
  <c r="D18" i="24"/>
  <c r="C18" i="24"/>
  <c r="A18" i="24"/>
  <c r="D16" i="24"/>
  <c r="C16" i="24"/>
  <c r="D15" i="24"/>
  <c r="C15" i="24"/>
  <c r="D14" i="24"/>
  <c r="C14" i="24"/>
  <c r="A14" i="24"/>
  <c r="B10" i="24"/>
  <c r="B38" i="24" s="1"/>
  <c r="L8" i="24"/>
  <c r="H8" i="24"/>
  <c r="E8" i="24"/>
  <c r="B40" i="23"/>
  <c r="N31" i="23"/>
  <c r="M31" i="23"/>
  <c r="F31" i="23"/>
  <c r="E31" i="23"/>
  <c r="A17" i="23"/>
  <c r="C15" i="23"/>
  <c r="A15" i="23"/>
  <c r="D14" i="23"/>
  <c r="C14" i="23"/>
  <c r="A14" i="23"/>
  <c r="B10" i="23"/>
  <c r="L8" i="23"/>
  <c r="H8" i="23"/>
  <c r="E8" i="23"/>
  <c r="N28" i="22"/>
  <c r="M28" i="22"/>
  <c r="K28" i="22"/>
  <c r="G28" i="22"/>
  <c r="F28" i="22"/>
  <c r="E28" i="22"/>
  <c r="D17" i="22"/>
  <c r="C17" i="22"/>
  <c r="A17" i="22"/>
  <c r="D16" i="22"/>
  <c r="C16" i="22"/>
  <c r="A16" i="22"/>
  <c r="D15" i="22"/>
  <c r="C15" i="22"/>
  <c r="A15" i="22"/>
  <c r="D14" i="22"/>
  <c r="C14" i="22"/>
  <c r="A14" i="22"/>
  <c r="B10" i="22"/>
  <c r="B37" i="22" s="1"/>
  <c r="L8" i="22"/>
  <c r="H8" i="22"/>
  <c r="E8" i="22"/>
  <c r="B37" i="10"/>
  <c r="K28" i="10"/>
  <c r="G28" i="10"/>
  <c r="F28" i="10"/>
  <c r="E28" i="10"/>
  <c r="I29" i="24" l="1"/>
  <c r="I31" i="23"/>
  <c r="I28" i="22"/>
  <c r="E29" i="25"/>
  <c r="L29" i="25" s="1"/>
  <c r="H17" i="25"/>
  <c r="L17" i="25"/>
  <c r="H16" i="25"/>
  <c r="J16" i="25"/>
  <c r="J14" i="25"/>
  <c r="L28" i="10"/>
  <c r="L14" i="25"/>
  <c r="I29" i="25" l="1"/>
  <c r="J29" i="25" s="1"/>
  <c r="H29" i="25"/>
</calcChain>
</file>

<file path=xl/comments1.xml><?xml version="1.0" encoding="utf-8"?>
<comments xmlns="http://schemas.openxmlformats.org/spreadsheetml/2006/main">
  <authors>
    <author>Operador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<sst xmlns="http://schemas.openxmlformats.org/spreadsheetml/2006/main" count="224" uniqueCount="55">
  <si>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</si>
  <si>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</si>
  <si>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</si>
  <si>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</si>
  <si>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</si>
  <si>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</si>
  <si>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</si>
  <si>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</si>
  <si>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</si>
  <si>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</si>
  <si>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</si>
  <si>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</si>
  <si>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</si>
  <si>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</si>
  <si>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</si>
  <si>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</si>
  <si>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</si>
  <si>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</si>
  <si>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</si>
  <si>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</si>
  <si>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</si>
  <si>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</si>
  <si>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</si>
  <si>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</si>
  <si>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</si>
  <si>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</si>
  <si>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</si>
  <si>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</si>
  <si>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</si>
  <si>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</si>
  <si>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</si>
  <si>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Ing. Electromecánica</t>
  </si>
  <si>
    <t>Electromecánica</t>
  </si>
  <si>
    <t>Blanca Nicandria Rios Ataxca</t>
  </si>
  <si>
    <t>IEME</t>
  </si>
  <si>
    <t>PROFESORA</t>
  </si>
  <si>
    <t>JEFE DE CARRERA</t>
  </si>
  <si>
    <t>S/E</t>
  </si>
  <si>
    <t>Taller de Investigación II</t>
  </si>
  <si>
    <t>602 A</t>
  </si>
  <si>
    <t>602 B</t>
  </si>
  <si>
    <t>ING. DE CONTROL CLÁSICO</t>
  </si>
  <si>
    <t>802 B</t>
  </si>
  <si>
    <t>FEBRERO - JUNIO 2024</t>
  </si>
  <si>
    <t>MATEMÁTICAS APLICADAS A LA INGENIERÍA</t>
  </si>
  <si>
    <t>802 A</t>
  </si>
  <si>
    <t>MPING0101A</t>
  </si>
  <si>
    <t>0101A</t>
  </si>
  <si>
    <t>II</t>
  </si>
  <si>
    <t>ELECTROMECÁNICA</t>
  </si>
  <si>
    <t>MII. Esteban Domínguez Fiscal</t>
  </si>
  <si>
    <t>ESTEBAN DOMÍNGUEZ FISCAL</t>
  </si>
  <si>
    <t>MII. ESTEBAN DOMÍNGUEZ FISCAL</t>
  </si>
  <si>
    <t>T</t>
  </si>
  <si>
    <t>MPING0101_A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</si>
</sst>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9" fontId="4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895E8ED8-D8B5-4BE2-A298-2D7AE8F7D8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4D8910C2-CF49-45AD-B241-76D55FE0DF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84C77A61-E2FE-45E8-9669-627B3E08D1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EA9340CE-2F34-4AA1-87C6-6DB7E1E3A7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1DDA1DFB-A50E-4672-BB6E-A616A7CBD3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10" zoomScale="85" zoomScaleNormal="85" zoomScaleSheetLayoutView="100" workbookViewId="0">
      <selection activeCell="E14" sqref="E14:E1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6.5703125" style="1" customWidth="1"/>
    <col min="4" max="4" width="21.85546875" style="1" customWidth="1"/>
    <col min="5" max="5" width="9.42578125" style="1" customWidth="1"/>
    <col min="6" max="7" width="7.5703125" style="1" customWidth="1"/>
    <col min="8" max="8" width="9.28515625" style="1" customWidth="1"/>
    <col min="9" max="12" width="7.5703125" style="1" customWidth="1"/>
    <col min="13" max="16384" width="11.42578125" style="1"/>
  </cols>
  <sheetData>
    <row r="1" spans="1:14" ht="62.25" customHeight="1" x14ac:dyDescent="0.2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38" t="s">
        <v>2</v>
      </c>
      <c r="B6" s="38"/>
      <c r="C6" s="38"/>
      <c r="D6" s="38"/>
      <c r="E6" s="39" t="s">
        <v>32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29" t="s">
        <v>4</v>
      </c>
      <c r="C8" s="29"/>
      <c r="D8" s="14" t="s">
        <v>5</v>
      </c>
      <c r="E8" s="5">
        <v>5</v>
      </c>
      <c r="G8" s="4" t="s">
        <v>6</v>
      </c>
      <c r="H8" s="5">
        <v>3</v>
      </c>
      <c r="I8" s="35" t="s">
        <v>7</v>
      </c>
      <c r="J8" s="35"/>
      <c r="K8" s="35"/>
      <c r="L8" s="29" t="s">
        <v>43</v>
      </c>
      <c r="M8" s="29"/>
      <c r="N8" s="29"/>
    </row>
    <row r="10" spans="1:14" x14ac:dyDescent="0.2">
      <c r="A10" s="4" t="s">
        <v>8</v>
      </c>
      <c r="B10" s="29" t="s">
        <v>33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2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x14ac:dyDescent="0.2">
      <c r="A14" s="8" t="s">
        <v>38</v>
      </c>
      <c r="B14" s="9" t="s">
        <v>37</v>
      </c>
      <c r="C14" s="9" t="s">
        <v>39</v>
      </c>
      <c r="D14" s="9" t="s">
        <v>34</v>
      </c>
      <c r="E14" s="9">
        <v>27</v>
      </c>
      <c r="F14" s="9"/>
      <c r="G14" s="9"/>
      <c r="H14" s="10"/>
      <c r="I14" s="9"/>
      <c r="J14" s="10"/>
      <c r="K14" s="9">
        <v>0</v>
      </c>
      <c r="L14" s="10"/>
      <c r="M14" s="9"/>
      <c r="N14" s="15"/>
    </row>
    <row r="15" spans="1:14" s="11" customFormat="1" x14ac:dyDescent="0.2">
      <c r="A15" s="8" t="s">
        <v>38</v>
      </c>
      <c r="B15" s="9" t="s">
        <v>37</v>
      </c>
      <c r="C15" s="9" t="s">
        <v>40</v>
      </c>
      <c r="D15" s="9" t="s">
        <v>34</v>
      </c>
      <c r="E15" s="9">
        <v>13</v>
      </c>
      <c r="F15" s="9"/>
      <c r="G15" s="9"/>
      <c r="H15" s="10"/>
      <c r="I15" s="9"/>
      <c r="J15" s="10"/>
      <c r="K15" s="9">
        <v>0</v>
      </c>
      <c r="L15" s="10"/>
      <c r="M15" s="9"/>
      <c r="N15" s="15"/>
    </row>
    <row r="16" spans="1:14" s="11" customFormat="1" x14ac:dyDescent="0.2">
      <c r="A16" s="8" t="s">
        <v>41</v>
      </c>
      <c r="B16" s="9" t="s">
        <v>37</v>
      </c>
      <c r="C16" s="9" t="s">
        <v>45</v>
      </c>
      <c r="D16" s="9" t="s">
        <v>34</v>
      </c>
      <c r="E16" s="9">
        <v>16</v>
      </c>
      <c r="F16" s="9"/>
      <c r="G16" s="9"/>
      <c r="H16" s="10"/>
      <c r="I16" s="9"/>
      <c r="J16" s="10"/>
      <c r="K16" s="9">
        <v>0</v>
      </c>
      <c r="L16" s="10"/>
      <c r="M16" s="9"/>
      <c r="N16" s="15"/>
    </row>
    <row r="17" spans="1:14" s="11" customFormat="1" x14ac:dyDescent="0.2">
      <c r="A17" s="8" t="s">
        <v>41</v>
      </c>
      <c r="B17" s="9" t="s">
        <v>21</v>
      </c>
      <c r="C17" s="9" t="s">
        <v>42</v>
      </c>
      <c r="D17" s="9" t="s">
        <v>34</v>
      </c>
      <c r="E17" s="9">
        <v>12</v>
      </c>
      <c r="F17" s="9">
        <v>10</v>
      </c>
      <c r="G17" s="9"/>
      <c r="H17" s="10"/>
      <c r="I17" s="9">
        <v>2</v>
      </c>
      <c r="J17" s="10"/>
      <c r="K17" s="9">
        <v>0</v>
      </c>
      <c r="L17" s="10"/>
      <c r="M17" s="9">
        <v>76</v>
      </c>
      <c r="N17" s="15">
        <v>0.75</v>
      </c>
    </row>
    <row r="18" spans="1:14" s="11" customFormat="1" ht="25.5" x14ac:dyDescent="0.2">
      <c r="A18" s="8" t="s">
        <v>44</v>
      </c>
      <c r="B18" s="9" t="s">
        <v>37</v>
      </c>
      <c r="C18" s="9" t="s">
        <v>47</v>
      </c>
      <c r="D18" s="9" t="s">
        <v>46</v>
      </c>
      <c r="E18" s="9">
        <v>1</v>
      </c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69</v>
      </c>
      <c r="F28" s="17">
        <f>SUM(F14:F27)</f>
        <v>10</v>
      </c>
      <c r="G28" s="17">
        <f>SUM(G14:G27)</f>
        <v>0</v>
      </c>
      <c r="H28" s="18"/>
      <c r="I28" s="17"/>
      <c r="J28" s="18"/>
      <c r="K28" s="17">
        <f>SUM(K14:K27)</f>
        <v>0</v>
      </c>
      <c r="L28" s="18">
        <f>K28/E28</f>
        <v>0</v>
      </c>
      <c r="M28" s="17"/>
      <c r="N28" s="19"/>
    </row>
    <row r="30" spans="1:14" ht="120" customHeight="1" x14ac:dyDescent="0.2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26" t="s">
        <v>35</v>
      </c>
      <c r="C33" s="26"/>
      <c r="D33" s="26"/>
      <c r="G33" s="27" t="s">
        <v>36</v>
      </c>
      <c r="H33" s="27"/>
      <c r="I33" s="27"/>
      <c r="J33" s="27"/>
    </row>
    <row r="34" spans="1:10" ht="62.25" customHeight="1" x14ac:dyDescent="0.2">
      <c r="B34" s="28"/>
      <c r="C34" s="28"/>
      <c r="D34" s="28"/>
      <c r="G34" s="29"/>
      <c r="H34" s="29"/>
      <c r="I34" s="29"/>
      <c r="J34" s="29"/>
    </row>
    <row r="35" spans="1:10" hidden="1" x14ac:dyDescent="0.2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"/>
    <row r="37" spans="1:10" ht="45" customHeight="1" x14ac:dyDescent="0.2">
      <c r="B37" s="23" t="str">
        <f>B10</f>
        <v>Blanca Nicandria Rios Ataxca</v>
      </c>
      <c r="C37" s="23"/>
      <c r="D37" s="23"/>
      <c r="E37" s="13"/>
      <c r="F37" s="13"/>
      <c r="G37" s="23" t="s">
        <v>50</v>
      </c>
      <c r="H37" s="23"/>
      <c r="I37" s="23"/>
      <c r="J37" s="23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69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C10" zoomScale="85" zoomScaleNormal="85" zoomScaleSheetLayoutView="100" workbookViewId="0">
      <selection activeCell="D14" sqref="D1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38" t="s">
        <v>2</v>
      </c>
      <c r="B6" s="38"/>
      <c r="C6" s="38"/>
      <c r="D6" s="38"/>
      <c r="E6" s="39" t="s">
        <v>49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9">
        <v>2</v>
      </c>
      <c r="C8" s="29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35" t="s">
        <v>7</v>
      </c>
      <c r="J8" s="35"/>
      <c r="K8" s="35"/>
      <c r="L8" s="29" t="str">
        <f>'1'!L8</f>
        <v>FEBRERO - JUNIO 2024</v>
      </c>
      <c r="M8" s="29"/>
      <c r="N8" s="29"/>
    </row>
    <row r="10" spans="1:14" x14ac:dyDescent="0.2">
      <c r="A10" s="4" t="s">
        <v>8</v>
      </c>
      <c r="B10" s="29" t="str">
        <f>'1'!B10</f>
        <v>Blanca Nicandria Rios Ataxca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2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ht="25.5" x14ac:dyDescent="0.2">
      <c r="A14" s="9" t="str">
        <f>'1'!A14</f>
        <v>Taller de Investigación II</v>
      </c>
      <c r="B14" s="21" t="s">
        <v>21</v>
      </c>
      <c r="C14" s="9" t="str">
        <f>'1'!C14</f>
        <v>602 A</v>
      </c>
      <c r="D14" s="9" t="str">
        <f>'1'!D14</f>
        <v>IEME</v>
      </c>
      <c r="E14" s="9">
        <v>27</v>
      </c>
      <c r="F14" s="9">
        <v>27</v>
      </c>
      <c r="G14" s="9"/>
      <c r="H14" s="10"/>
      <c r="I14" s="9"/>
      <c r="J14" s="10"/>
      <c r="K14" s="9"/>
      <c r="L14" s="10"/>
      <c r="M14" s="9">
        <v>93.75</v>
      </c>
      <c r="N14" s="15">
        <v>0.77700000000000002</v>
      </c>
    </row>
    <row r="15" spans="1:14" s="11" customFormat="1" ht="25.5" x14ac:dyDescent="0.2">
      <c r="A15" s="9" t="str">
        <f>'1'!A15</f>
        <v>Taller de Investigación II</v>
      </c>
      <c r="B15" s="9" t="s">
        <v>21</v>
      </c>
      <c r="C15" s="9" t="str">
        <f>'1'!C15</f>
        <v>602 B</v>
      </c>
      <c r="D15" s="9" t="str">
        <f>'1'!D15</f>
        <v>IEME</v>
      </c>
      <c r="E15" s="9">
        <v>13</v>
      </c>
      <c r="F15" s="9">
        <v>13</v>
      </c>
      <c r="G15" s="9"/>
      <c r="H15" s="10"/>
      <c r="I15" s="9"/>
      <c r="J15" s="10"/>
      <c r="K15" s="9"/>
      <c r="L15" s="10"/>
      <c r="M15" s="9">
        <v>88</v>
      </c>
      <c r="N15" s="15">
        <v>0.46</v>
      </c>
    </row>
    <row r="16" spans="1:14" s="11" customFormat="1" ht="25.5" x14ac:dyDescent="0.2">
      <c r="A16" s="9" t="str">
        <f>'1'!A16</f>
        <v>ING. DE CONTROL CLÁSICO</v>
      </c>
      <c r="B16" s="9" t="s">
        <v>21</v>
      </c>
      <c r="C16" s="9" t="str">
        <f>'1'!C16</f>
        <v>802 A</v>
      </c>
      <c r="D16" s="9" t="str">
        <f>'1'!D16</f>
        <v>IEME</v>
      </c>
      <c r="E16" s="9">
        <v>16</v>
      </c>
      <c r="F16" s="9">
        <v>3</v>
      </c>
      <c r="G16" s="9"/>
      <c r="H16" s="10"/>
      <c r="I16" s="9">
        <v>13</v>
      </c>
      <c r="J16" s="10"/>
      <c r="K16" s="9"/>
      <c r="L16" s="10"/>
      <c r="M16" s="9">
        <v>14.35</v>
      </c>
      <c r="N16" s="15">
        <v>0.1875</v>
      </c>
    </row>
    <row r="17" spans="1:14" s="11" customFormat="1" ht="25.5" x14ac:dyDescent="0.2">
      <c r="A17" s="9" t="str">
        <f>'1'!A17</f>
        <v>ING. DE CONTROL CLÁSICO</v>
      </c>
      <c r="B17" s="9" t="s">
        <v>37</v>
      </c>
      <c r="C17" s="9" t="str">
        <f>'1'!C17</f>
        <v>802 B</v>
      </c>
      <c r="D17" s="9" t="str">
        <f>'1'!D17</f>
        <v>IEME</v>
      </c>
      <c r="E17" s="9">
        <v>12</v>
      </c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ht="25.5" x14ac:dyDescent="0.2">
      <c r="A18" s="9" t="str">
        <f>'1'!A18</f>
        <v>MATEMÁTICAS APLICADAS A LA INGENIERÍA</v>
      </c>
      <c r="B18" s="9" t="s">
        <v>21</v>
      </c>
      <c r="C18" s="9" t="s">
        <v>47</v>
      </c>
      <c r="D18" s="9" t="s">
        <v>46</v>
      </c>
      <c r="E18" s="9">
        <v>1</v>
      </c>
      <c r="F18" s="9">
        <v>1</v>
      </c>
      <c r="G18" s="9"/>
      <c r="H18" s="10"/>
      <c r="I18" s="9"/>
      <c r="J18" s="10"/>
      <c r="K18" s="9"/>
      <c r="L18" s="10"/>
      <c r="M18" s="9">
        <v>100</v>
      </c>
      <c r="N18" s="15">
        <v>1</v>
      </c>
    </row>
    <row r="19" spans="1:14" s="11" customFormat="1" ht="21" customHeight="1" x14ac:dyDescent="0.2">
      <c r="A19" s="9" t="str">
        <f>'1'!A18</f>
        <v>MATEMÁTICAS APLICADAS A LA INGENIERÍA</v>
      </c>
      <c r="B19" s="9" t="s">
        <v>48</v>
      </c>
      <c r="C19" s="9"/>
      <c r="D19" s="9" t="s">
        <v>46</v>
      </c>
      <c r="E19" s="9">
        <v>1</v>
      </c>
      <c r="F19" s="9">
        <v>1</v>
      </c>
      <c r="G19" s="9"/>
      <c r="H19" s="10"/>
      <c r="I19" s="9"/>
      <c r="J19" s="10"/>
      <c r="K19" s="9"/>
      <c r="L19" s="10"/>
      <c r="M19" s="9">
        <v>95</v>
      </c>
      <c r="N19" s="15">
        <v>1</v>
      </c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70</v>
      </c>
      <c r="F28" s="17">
        <f>SUM(F14:F27)</f>
        <v>45</v>
      </c>
      <c r="G28" s="17">
        <f>SUM(G14:G27)</f>
        <v>0</v>
      </c>
      <c r="H28" s="18"/>
      <c r="I28" s="17">
        <f t="shared" ref="I28" si="0">(E28-SUM(F28:G28))-K28</f>
        <v>25</v>
      </c>
      <c r="J28" s="18"/>
      <c r="K28" s="17">
        <f>SUM(K14:K27)</f>
        <v>0</v>
      </c>
      <c r="L28" s="18"/>
      <c r="M28" s="17">
        <f>AVERAGE(M14:M27)</f>
        <v>78.22</v>
      </c>
      <c r="N28" s="19">
        <f>AVERAGE(N14:N27)</f>
        <v>0.68490000000000006</v>
      </c>
    </row>
    <row r="30" spans="1:14" ht="120" customHeight="1" x14ac:dyDescent="0.2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2">
      <c r="B34" s="28"/>
      <c r="C34" s="28"/>
      <c r="D34" s="28"/>
      <c r="G34" s="29"/>
      <c r="H34" s="29"/>
      <c r="I34" s="29"/>
      <c r="J34" s="29"/>
    </row>
    <row r="35" spans="1:10" hidden="1" x14ac:dyDescent="0.2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"/>
    <row r="37" spans="1:10" ht="45" customHeight="1" x14ac:dyDescent="0.2">
      <c r="B37" s="23" t="str">
        <f>B10</f>
        <v>Blanca Nicandria Rios Ataxca</v>
      </c>
      <c r="C37" s="23"/>
      <c r="D37" s="23"/>
      <c r="E37" s="13"/>
      <c r="F37" s="13"/>
      <c r="G37" s="23" t="s">
        <v>51</v>
      </c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40"/>
  <sheetViews>
    <sheetView topLeftCell="A13" zoomScale="85" zoomScaleNormal="85" zoomScaleSheetLayoutView="100" workbookViewId="0">
      <selection activeCell="B15" sqref="B1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7.140625" style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38" t="s">
        <v>2</v>
      </c>
      <c r="B6" s="38"/>
      <c r="C6" s="38"/>
      <c r="D6" s="38"/>
      <c r="E6" s="39" t="s">
        <v>49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9">
        <v>3</v>
      </c>
      <c r="C8" s="29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35" t="s">
        <v>7</v>
      </c>
      <c r="J8" s="35"/>
      <c r="K8" s="35"/>
      <c r="L8" s="29" t="str">
        <f>'1'!L8</f>
        <v>FEBRERO - JUNIO 2024</v>
      </c>
      <c r="M8" s="29"/>
      <c r="N8" s="29"/>
    </row>
    <row r="10" spans="1:14" x14ac:dyDescent="0.2">
      <c r="A10" s="4" t="s">
        <v>8</v>
      </c>
      <c r="B10" s="29" t="str">
        <f>'1'!B10</f>
        <v>Blanca Nicandria Rios Ataxca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2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x14ac:dyDescent="0.2">
      <c r="A14" s="9" t="str">
        <f>'1'!A14</f>
        <v>Taller de Investigación II</v>
      </c>
      <c r="B14" s="9" t="s">
        <v>37</v>
      </c>
      <c r="C14" s="9" t="str">
        <f>'1'!C14</f>
        <v>602 A</v>
      </c>
      <c r="D14" s="9" t="str">
        <f>'1'!D14</f>
        <v>IEME</v>
      </c>
      <c r="E14" s="9">
        <v>27</v>
      </c>
      <c r="F14" s="9"/>
      <c r="G14" s="9"/>
      <c r="H14" s="10"/>
      <c r="I14" s="9"/>
      <c r="J14" s="10"/>
      <c r="K14" s="9"/>
      <c r="L14" s="10"/>
      <c r="M14" s="9"/>
      <c r="N14" s="15"/>
    </row>
    <row r="15" spans="1:14" s="11" customFormat="1" x14ac:dyDescent="0.2">
      <c r="A15" s="9" t="str">
        <f>'1'!A15</f>
        <v>Taller de Investigación II</v>
      </c>
      <c r="B15" s="9" t="s">
        <v>37</v>
      </c>
      <c r="C15" s="9" t="str">
        <f>'1'!C14</f>
        <v>602 A</v>
      </c>
      <c r="D15" s="9" t="str">
        <f>'1'!D15</f>
        <v>IEME</v>
      </c>
      <c r="E15" s="9">
        <v>13</v>
      </c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">
      <c r="A16" s="9" t="s">
        <v>41</v>
      </c>
      <c r="B16" s="9">
        <v>2</v>
      </c>
      <c r="C16" s="9" t="s">
        <v>45</v>
      </c>
      <c r="D16" s="9" t="str">
        <f>'1'!D16</f>
        <v>IEME</v>
      </c>
      <c r="E16" s="9">
        <v>16</v>
      </c>
      <c r="F16" s="9">
        <v>6</v>
      </c>
      <c r="G16" s="9"/>
      <c r="H16" s="10"/>
      <c r="I16" s="9">
        <v>10</v>
      </c>
      <c r="J16" s="10"/>
      <c r="K16" s="9"/>
      <c r="L16" s="10"/>
      <c r="M16" s="9">
        <v>27.6</v>
      </c>
      <c r="N16" s="15">
        <v>0.42</v>
      </c>
    </row>
    <row r="17" spans="1:14" s="11" customFormat="1" x14ac:dyDescent="0.2">
      <c r="A17" s="9" t="str">
        <f>'1'!A16</f>
        <v>ING. DE CONTROL CLÁSICO</v>
      </c>
      <c r="B17" s="9">
        <v>3</v>
      </c>
      <c r="C17" s="9" t="s">
        <v>45</v>
      </c>
      <c r="D17" s="9" t="str">
        <f>'1'!D17</f>
        <v>IEME</v>
      </c>
      <c r="E17" s="9">
        <v>16</v>
      </c>
      <c r="F17" s="9">
        <v>4</v>
      </c>
      <c r="G17" s="9"/>
      <c r="H17" s="10"/>
      <c r="I17" s="9">
        <v>12</v>
      </c>
      <c r="J17" s="10"/>
      <c r="K17" s="9"/>
      <c r="L17" s="10"/>
      <c r="M17" s="9">
        <v>21.7</v>
      </c>
      <c r="N17" s="15">
        <v>0.5</v>
      </c>
    </row>
    <row r="18" spans="1:14" s="11" customFormat="1" x14ac:dyDescent="0.2">
      <c r="A18" s="9" t="str">
        <f>'1'!A17</f>
        <v>ING. DE CONTROL CLÁSICO</v>
      </c>
      <c r="B18" s="9">
        <v>2</v>
      </c>
      <c r="C18" s="9" t="s">
        <v>42</v>
      </c>
      <c r="D18" s="9" t="str">
        <f>'1'!D15</f>
        <v>IEME</v>
      </c>
      <c r="E18" s="9">
        <v>12</v>
      </c>
      <c r="F18" s="9">
        <v>5</v>
      </c>
      <c r="G18" s="9"/>
      <c r="H18" s="10"/>
      <c r="I18" s="9">
        <v>7</v>
      </c>
      <c r="J18" s="10"/>
      <c r="K18" s="9"/>
      <c r="L18" s="10"/>
      <c r="M18" s="9">
        <v>35.9</v>
      </c>
      <c r="N18" s="15">
        <v>0.37</v>
      </c>
    </row>
    <row r="19" spans="1:14" s="11" customFormat="1" x14ac:dyDescent="0.2">
      <c r="A19" s="9" t="str">
        <f>'1'!A17</f>
        <v>ING. DE CONTROL CLÁSICO</v>
      </c>
      <c r="B19" s="9">
        <v>3</v>
      </c>
      <c r="C19" s="9" t="s">
        <v>42</v>
      </c>
      <c r="D19" s="9" t="str">
        <f>'1'!D16</f>
        <v>IEME</v>
      </c>
      <c r="E19" s="9">
        <v>12</v>
      </c>
      <c r="F19" s="9">
        <v>6</v>
      </c>
      <c r="G19" s="9"/>
      <c r="H19" s="10"/>
      <c r="I19" s="9">
        <v>6</v>
      </c>
      <c r="J19" s="10"/>
      <c r="K19" s="9"/>
      <c r="L19" s="10"/>
      <c r="M19" s="9">
        <v>47.1</v>
      </c>
      <c r="N19" s="15">
        <v>0.25</v>
      </c>
    </row>
    <row r="20" spans="1:14" s="11" customFormat="1" ht="25.5" x14ac:dyDescent="0.2">
      <c r="A20" s="9" t="str">
        <f>'1'!A18</f>
        <v>MATEMÁTICAS APLICADAS A LA INGENIERÍA</v>
      </c>
      <c r="B20" s="9">
        <v>3</v>
      </c>
      <c r="C20" s="9"/>
      <c r="D20" s="9" t="str">
        <f>'1'!D17</f>
        <v>IEME</v>
      </c>
      <c r="E20" s="9">
        <v>1</v>
      </c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s="11" customFormat="1" x14ac:dyDescent="0.2">
      <c r="A28" s="9"/>
      <c r="B28" s="9"/>
      <c r="C28" s="9"/>
      <c r="D28" s="9"/>
      <c r="E28" s="9"/>
      <c r="F28" s="9"/>
      <c r="G28" s="9"/>
      <c r="H28" s="10"/>
      <c r="I28" s="9"/>
      <c r="J28" s="10"/>
      <c r="K28" s="9"/>
      <c r="L28" s="10"/>
      <c r="M28" s="9"/>
      <c r="N28" s="15"/>
    </row>
    <row r="29" spans="1:14" s="11" customFormat="1" x14ac:dyDescent="0.2">
      <c r="A29" s="9"/>
      <c r="B29" s="9"/>
      <c r="C29" s="9"/>
      <c r="D29" s="9"/>
      <c r="E29" s="9"/>
      <c r="F29" s="9"/>
      <c r="G29" s="9"/>
      <c r="H29" s="10"/>
      <c r="I29" s="9"/>
      <c r="J29" s="10"/>
      <c r="K29" s="9"/>
      <c r="L29" s="10"/>
      <c r="M29" s="9"/>
      <c r="N29" s="15"/>
    </row>
    <row r="30" spans="1:14" s="11" customFormat="1" ht="16.5" customHeight="1" x14ac:dyDescent="0.2">
      <c r="A30" s="9"/>
      <c r="B30" s="9"/>
      <c r="C30" s="9"/>
      <c r="D30" s="9"/>
      <c r="E30" s="9"/>
      <c r="F30" s="9"/>
      <c r="G30" s="9"/>
      <c r="H30" s="10"/>
      <c r="I30" s="9"/>
      <c r="J30" s="10"/>
      <c r="K30" s="9"/>
      <c r="L30" s="10"/>
      <c r="M30" s="9"/>
      <c r="N30" s="15"/>
    </row>
    <row r="31" spans="1:14" ht="13.5" thickBot="1" x14ac:dyDescent="0.25">
      <c r="A31" s="16" t="s">
        <v>24</v>
      </c>
      <c r="B31" s="17" t="s">
        <v>25</v>
      </c>
      <c r="C31" s="17" t="s">
        <v>25</v>
      </c>
      <c r="D31" s="17" t="s">
        <v>25</v>
      </c>
      <c r="E31" s="17">
        <f>SUM(E14:E30)</f>
        <v>97</v>
      </c>
      <c r="F31" s="17">
        <f>SUM(F14:F30)</f>
        <v>21</v>
      </c>
      <c r="G31" s="17"/>
      <c r="H31" s="18"/>
      <c r="I31" s="17">
        <f t="shared" ref="I31" si="0">(E31-SUM(F31:G31))-K31</f>
        <v>76</v>
      </c>
      <c r="J31" s="18"/>
      <c r="K31" s="17"/>
      <c r="L31" s="18"/>
      <c r="M31" s="17">
        <f>AVERAGE(M14:M30)</f>
        <v>33.074999999999996</v>
      </c>
      <c r="N31" s="19">
        <f>AVERAGE(N14:N30)</f>
        <v>0.38500000000000001</v>
      </c>
    </row>
    <row r="33" spans="1:14" ht="120" customHeight="1" x14ac:dyDescent="0.2">
      <c r="A33" s="32" t="s">
        <v>26</v>
      </c>
      <c r="B33" s="32"/>
      <c r="C33" s="32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</row>
    <row r="35" spans="1:14" x14ac:dyDescent="0.2">
      <c r="A35" s="12"/>
    </row>
    <row r="36" spans="1:14" x14ac:dyDescent="0.2">
      <c r="B36" s="26" t="s">
        <v>27</v>
      </c>
      <c r="C36" s="26"/>
      <c r="D36" s="26"/>
      <c r="G36" s="27" t="s">
        <v>28</v>
      </c>
      <c r="H36" s="27"/>
      <c r="I36" s="27"/>
      <c r="J36" s="27"/>
    </row>
    <row r="37" spans="1:14" ht="62.25" customHeight="1" x14ac:dyDescent="0.2">
      <c r="B37" s="28"/>
      <c r="C37" s="28"/>
      <c r="D37" s="28"/>
      <c r="G37" s="29"/>
      <c r="H37" s="29"/>
      <c r="I37" s="29"/>
      <c r="J37" s="29"/>
    </row>
    <row r="38" spans="1:14" hidden="1" x14ac:dyDescent="0.2">
      <c r="A38" s="22" t="e">
        <v>#REF!</v>
      </c>
      <c r="B38" s="22"/>
      <c r="C38" s="6"/>
      <c r="E38" s="22"/>
      <c r="F38" s="22"/>
      <c r="G38" s="22"/>
      <c r="H38" s="22"/>
    </row>
    <row r="39" spans="1:14" hidden="1" x14ac:dyDescent="0.2"/>
    <row r="40" spans="1:14" ht="45" customHeight="1" x14ac:dyDescent="0.2">
      <c r="B40" s="23" t="str">
        <f>B10</f>
        <v>Blanca Nicandria Rios Ataxca</v>
      </c>
      <c r="C40" s="23"/>
      <c r="D40" s="23"/>
      <c r="E40" s="13"/>
      <c r="F40" s="13"/>
      <c r="G40" s="23" t="s">
        <v>52</v>
      </c>
      <c r="H40" s="23"/>
      <c r="I40" s="23"/>
      <c r="J40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3:N33"/>
    <mergeCell ref="B37:D37"/>
    <mergeCell ref="G37:J37"/>
    <mergeCell ref="B36:D36"/>
    <mergeCell ref="G36:J36"/>
    <mergeCell ref="A38:B38"/>
    <mergeCell ref="E38:H38"/>
    <mergeCell ref="B40:D40"/>
    <mergeCell ref="G40:J40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8"/>
  <sheetViews>
    <sheetView topLeftCell="A10" zoomScale="85" zoomScaleNormal="85" zoomScaleSheetLayoutView="100" workbookViewId="0">
      <selection activeCell="P20" sqref="P20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7" width="7.5703125" style="1" customWidth="1"/>
    <col min="8" max="8" width="10.5703125" style="1" customWidth="1"/>
    <col min="9" max="12" width="7.5703125" style="1" customWidth="1"/>
    <col min="13" max="16384" width="11.42578125" style="1"/>
  </cols>
  <sheetData>
    <row r="1" spans="1:14" ht="62.25" customHeight="1" x14ac:dyDescent="0.2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38" t="s">
        <v>2</v>
      </c>
      <c r="B6" s="38"/>
      <c r="C6" s="38"/>
      <c r="D6" s="38"/>
      <c r="E6" s="39" t="s">
        <v>49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9">
        <v>4</v>
      </c>
      <c r="C8" s="29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35" t="s">
        <v>7</v>
      </c>
      <c r="J8" s="35"/>
      <c r="K8" s="35"/>
      <c r="L8" s="29" t="str">
        <f>'1'!L8</f>
        <v>FEBRERO - JUNIO 2024</v>
      </c>
      <c r="M8" s="29"/>
      <c r="N8" s="29"/>
    </row>
    <row r="10" spans="1:14" x14ac:dyDescent="0.2">
      <c r="A10" s="4" t="s">
        <v>8</v>
      </c>
      <c r="B10" s="29" t="str">
        <f>'1'!B10</f>
        <v>Blanca Nicandria Rios Ataxca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2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ht="25.5" x14ac:dyDescent="0.2">
      <c r="A14" s="9" t="str">
        <f>'1'!A14</f>
        <v>Taller de Investigación II</v>
      </c>
      <c r="B14" s="9" t="s">
        <v>48</v>
      </c>
      <c r="C14" s="9" t="str">
        <f>'1'!C14</f>
        <v>602 A</v>
      </c>
      <c r="D14" s="9" t="str">
        <f>'1'!D14</f>
        <v>IEME</v>
      </c>
      <c r="E14" s="9">
        <v>27</v>
      </c>
      <c r="F14" s="9">
        <v>18</v>
      </c>
      <c r="G14" s="9"/>
      <c r="H14" s="10"/>
      <c r="I14" s="9">
        <v>9</v>
      </c>
      <c r="J14" s="10"/>
      <c r="K14" s="9"/>
      <c r="L14" s="10"/>
      <c r="M14" s="9">
        <v>76</v>
      </c>
      <c r="N14" s="15">
        <v>0.66600000000000004</v>
      </c>
    </row>
    <row r="15" spans="1:14" s="11" customFormat="1" ht="25.5" x14ac:dyDescent="0.2">
      <c r="A15" s="9" t="str">
        <f>'1'!A15</f>
        <v>Taller de Investigación II</v>
      </c>
      <c r="B15" s="9" t="s">
        <v>48</v>
      </c>
      <c r="C15" s="9" t="str">
        <f>'1'!C15</f>
        <v>602 B</v>
      </c>
      <c r="D15" s="9" t="str">
        <f>'1'!D15</f>
        <v>IEME</v>
      </c>
      <c r="E15" s="9">
        <v>13</v>
      </c>
      <c r="F15" s="9">
        <v>13</v>
      </c>
      <c r="G15" s="9"/>
      <c r="H15" s="10"/>
      <c r="I15" s="9"/>
      <c r="J15" s="10"/>
      <c r="K15" s="9"/>
      <c r="L15" s="10"/>
      <c r="M15" s="9">
        <v>88</v>
      </c>
      <c r="N15" s="15">
        <v>0.46</v>
      </c>
    </row>
    <row r="16" spans="1:14" s="11" customFormat="1" ht="25.5" x14ac:dyDescent="0.2">
      <c r="A16" s="9" t="s">
        <v>41</v>
      </c>
      <c r="B16" s="9" t="s">
        <v>37</v>
      </c>
      <c r="C16" s="9" t="str">
        <f>'1'!C16</f>
        <v>802 A</v>
      </c>
      <c r="D16" s="9" t="str">
        <f>'1'!D16</f>
        <v>IEME</v>
      </c>
      <c r="E16" s="9">
        <v>16</v>
      </c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ht="25.5" x14ac:dyDescent="0.2">
      <c r="A17" s="9" t="s">
        <v>41</v>
      </c>
      <c r="B17" s="9" t="s">
        <v>37</v>
      </c>
      <c r="C17" s="9" t="s">
        <v>42</v>
      </c>
      <c r="D17" s="9" t="s">
        <v>34</v>
      </c>
      <c r="E17" s="9">
        <v>12</v>
      </c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ht="25.5" x14ac:dyDescent="0.2">
      <c r="A18" s="9" t="str">
        <f>'1'!A18</f>
        <v>MATEMÁTICAS APLICADAS A LA INGENIERÍA</v>
      </c>
      <c r="B18" s="9" t="s">
        <v>37</v>
      </c>
      <c r="C18" s="9" t="str">
        <f>'1'!C17</f>
        <v>802 B</v>
      </c>
      <c r="D18" s="9" t="str">
        <f>'1'!D17</f>
        <v>IEME</v>
      </c>
      <c r="E18" s="9">
        <v>1</v>
      </c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ht="25.5" x14ac:dyDescent="0.2">
      <c r="A19" s="9"/>
      <c r="B19" s="9"/>
      <c r="C19" s="9" t="str">
        <f>'1'!C18</f>
        <v>0101A</v>
      </c>
      <c r="D19" s="9" t="str">
        <f>'1'!D18</f>
        <v>MPING0101A</v>
      </c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s="11" customFormat="1" ht="16.5" customHeight="1" x14ac:dyDescent="0.2">
      <c r="A28" s="9"/>
      <c r="B28" s="9"/>
      <c r="C28" s="9"/>
      <c r="D28" s="9"/>
      <c r="E28" s="9"/>
      <c r="F28" s="9"/>
      <c r="G28" s="9"/>
      <c r="H28" s="10"/>
      <c r="I28" s="9"/>
      <c r="J28" s="10"/>
      <c r="K28" s="9"/>
      <c r="L28" s="10"/>
      <c r="M28" s="9"/>
      <c r="N28" s="15"/>
    </row>
    <row r="29" spans="1:14" ht="13.5" thickBot="1" x14ac:dyDescent="0.25">
      <c r="A29" s="16" t="s">
        <v>24</v>
      </c>
      <c r="B29" s="17" t="s">
        <v>25</v>
      </c>
      <c r="C29" s="17" t="s">
        <v>25</v>
      </c>
      <c r="D29" s="17" t="s">
        <v>25</v>
      </c>
      <c r="E29" s="17">
        <f>SUM(E14:E28)</f>
        <v>69</v>
      </c>
      <c r="F29" s="17">
        <f>SUM(F14:F28)</f>
        <v>31</v>
      </c>
      <c r="G29" s="17"/>
      <c r="H29" s="18"/>
      <c r="I29" s="17">
        <f t="shared" ref="I29" si="0">(E29-SUM(F29:G29))-K29</f>
        <v>38</v>
      </c>
      <c r="J29" s="18"/>
      <c r="K29" s="17"/>
      <c r="L29" s="18"/>
      <c r="M29" s="17">
        <f>AVERAGE(M14:M28)</f>
        <v>82</v>
      </c>
      <c r="N29" s="19">
        <f>AVERAGE(N14:N28)</f>
        <v>0.56300000000000006</v>
      </c>
    </row>
    <row r="31" spans="1:14" ht="120" customHeight="1" x14ac:dyDescent="0.2">
      <c r="A31" s="32" t="s">
        <v>26</v>
      </c>
      <c r="B31" s="32"/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</row>
    <row r="33" spans="1:10" x14ac:dyDescent="0.2">
      <c r="A33" s="12"/>
    </row>
    <row r="34" spans="1:10" x14ac:dyDescent="0.2">
      <c r="B34" s="26" t="s">
        <v>27</v>
      </c>
      <c r="C34" s="26"/>
      <c r="D34" s="26"/>
      <c r="G34" s="27" t="s">
        <v>28</v>
      </c>
      <c r="H34" s="27"/>
      <c r="I34" s="27"/>
      <c r="J34" s="27"/>
    </row>
    <row r="35" spans="1:10" ht="62.25" customHeight="1" x14ac:dyDescent="0.2">
      <c r="B35" s="28"/>
      <c r="C35" s="28"/>
      <c r="D35" s="28"/>
      <c r="G35" s="29"/>
      <c r="H35" s="29"/>
      <c r="I35" s="29"/>
      <c r="J35" s="29"/>
    </row>
    <row r="36" spans="1:10" hidden="1" x14ac:dyDescent="0.2">
      <c r="A36" s="22" t="e">
        <v>#REF!</v>
      </c>
      <c r="B36" s="22"/>
      <c r="C36" s="6"/>
      <c r="E36" s="22"/>
      <c r="F36" s="22"/>
      <c r="G36" s="22"/>
      <c r="H36" s="22"/>
    </row>
    <row r="37" spans="1:10" hidden="1" x14ac:dyDescent="0.2"/>
    <row r="38" spans="1:10" ht="45" customHeight="1" x14ac:dyDescent="0.2">
      <c r="B38" s="23" t="str">
        <f>B10</f>
        <v>Blanca Nicandria Rios Ataxca</v>
      </c>
      <c r="C38" s="23"/>
      <c r="D38" s="23"/>
      <c r="E38" s="13"/>
      <c r="F38" s="13"/>
      <c r="G38" s="23"/>
      <c r="H38" s="23"/>
      <c r="I38" s="23"/>
      <c r="J38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1:N31"/>
    <mergeCell ref="B35:D35"/>
    <mergeCell ref="G35:J35"/>
    <mergeCell ref="B34:D34"/>
    <mergeCell ref="G34:J34"/>
    <mergeCell ref="A36:B36"/>
    <mergeCell ref="E36:H36"/>
    <mergeCell ref="B38:D38"/>
    <mergeCell ref="G38:J38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8"/>
  <sheetViews>
    <sheetView tabSelected="1" topLeftCell="A10" zoomScale="85" zoomScaleNormal="85" zoomScaleSheetLayoutView="100" workbookViewId="0">
      <selection activeCell="D23" sqref="D2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6.5703125" style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38" t="s">
        <v>2</v>
      </c>
      <c r="B6" s="38"/>
      <c r="C6" s="38"/>
      <c r="D6" s="38"/>
      <c r="E6" s="39" t="s">
        <v>31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9" t="s">
        <v>29</v>
      </c>
      <c r="C8" s="29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35" t="s">
        <v>7</v>
      </c>
      <c r="J8" s="35"/>
      <c r="K8" s="35"/>
      <c r="L8" s="29" t="str">
        <f>'1'!L8</f>
        <v>FEBRERO - JUNIO 2024</v>
      </c>
      <c r="M8" s="29"/>
      <c r="N8" s="29"/>
    </row>
    <row r="10" spans="1:14" x14ac:dyDescent="0.2">
      <c r="A10" s="4" t="s">
        <v>8</v>
      </c>
      <c r="B10" s="29" t="str">
        <f>'1'!B10</f>
        <v>Blanca Nicandria Rios Ataxca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2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x14ac:dyDescent="0.2">
      <c r="A14" s="9" t="str">
        <f>'1'!A14</f>
        <v>Taller de Investigación II</v>
      </c>
      <c r="B14" s="9" t="s">
        <v>53</v>
      </c>
      <c r="C14" s="9" t="str">
        <f>'1'!C14</f>
        <v>602 A</v>
      </c>
      <c r="D14" s="9" t="str">
        <f>'1'!D14</f>
        <v>IEME</v>
      </c>
      <c r="E14" s="9">
        <f>'1'!E14</f>
        <v>27</v>
      </c>
      <c r="F14" s="9">
        <v>11</v>
      </c>
      <c r="G14" s="9">
        <v>10</v>
      </c>
      <c r="H14" s="10">
        <v>0.78</v>
      </c>
      <c r="I14" s="9">
        <v>6</v>
      </c>
      <c r="J14" s="10">
        <f t="shared" ref="J14:J29" si="0">I14/E14</f>
        <v>0.22222222222222221</v>
      </c>
      <c r="K14" s="9">
        <v>0</v>
      </c>
      <c r="L14" s="10">
        <f t="shared" ref="L14:L29" si="1">K14/E14</f>
        <v>0</v>
      </c>
      <c r="M14" s="9">
        <v>77</v>
      </c>
      <c r="N14" s="15">
        <v>0.70399999999999996</v>
      </c>
    </row>
    <row r="15" spans="1:14" s="11" customFormat="1" x14ac:dyDescent="0.2">
      <c r="A15" s="9" t="s">
        <v>38</v>
      </c>
      <c r="B15" s="9" t="s">
        <v>53</v>
      </c>
      <c r="C15" s="9" t="str">
        <f>'1'!C15</f>
        <v>602 B</v>
      </c>
      <c r="D15" s="9" t="s">
        <v>34</v>
      </c>
      <c r="E15" s="9">
        <v>13</v>
      </c>
      <c r="F15" s="9">
        <v>13</v>
      </c>
      <c r="G15" s="9">
        <v>0</v>
      </c>
      <c r="H15" s="10">
        <v>1</v>
      </c>
      <c r="I15" s="9">
        <v>0</v>
      </c>
      <c r="J15" s="10">
        <v>0</v>
      </c>
      <c r="K15" s="9">
        <v>0</v>
      </c>
      <c r="L15" s="10">
        <v>0</v>
      </c>
      <c r="M15" s="9">
        <v>90</v>
      </c>
      <c r="N15" s="15">
        <v>0.46</v>
      </c>
    </row>
    <row r="16" spans="1:14" s="11" customFormat="1" x14ac:dyDescent="0.2">
      <c r="A16" s="9" t="str">
        <f>'1'!A16</f>
        <v>ING. DE CONTROL CLÁSICO</v>
      </c>
      <c r="B16" s="9" t="s">
        <v>53</v>
      </c>
      <c r="C16" s="9" t="s">
        <v>45</v>
      </c>
      <c r="D16" s="9" t="str">
        <f>'1'!D15</f>
        <v>IEME</v>
      </c>
      <c r="E16" s="9">
        <v>16</v>
      </c>
      <c r="F16" s="9">
        <v>2</v>
      </c>
      <c r="G16" s="9">
        <v>3</v>
      </c>
      <c r="H16" s="10">
        <f t="shared" ref="H14:H17" si="2">F16/E16</f>
        <v>0.125</v>
      </c>
      <c r="I16" s="9">
        <v>11</v>
      </c>
      <c r="J16" s="10">
        <f t="shared" si="0"/>
        <v>0.6875</v>
      </c>
      <c r="K16" s="9">
        <v>0</v>
      </c>
      <c r="L16" s="10">
        <f t="shared" si="1"/>
        <v>0</v>
      </c>
      <c r="M16" s="9">
        <v>30</v>
      </c>
      <c r="N16" s="15">
        <v>0.31</v>
      </c>
    </row>
    <row r="17" spans="1:14" s="11" customFormat="1" x14ac:dyDescent="0.2">
      <c r="A17" s="9" t="s">
        <v>41</v>
      </c>
      <c r="B17" s="9" t="s">
        <v>53</v>
      </c>
      <c r="C17" s="9" t="s">
        <v>42</v>
      </c>
      <c r="D17" s="9" t="str">
        <f>'1'!D16</f>
        <v>IEME</v>
      </c>
      <c r="E17" s="9">
        <v>12</v>
      </c>
      <c r="F17" s="9">
        <v>5</v>
      </c>
      <c r="G17" s="9">
        <v>0</v>
      </c>
      <c r="H17" s="10">
        <f t="shared" si="2"/>
        <v>0.41666666666666669</v>
      </c>
      <c r="I17" s="9">
        <v>7</v>
      </c>
      <c r="J17" s="10">
        <f t="shared" si="0"/>
        <v>0.58333333333333337</v>
      </c>
      <c r="K17" s="9">
        <v>0</v>
      </c>
      <c r="L17" s="10">
        <f t="shared" si="1"/>
        <v>0</v>
      </c>
      <c r="M17" s="9">
        <v>46</v>
      </c>
      <c r="N17" s="15">
        <v>0.41660000000000003</v>
      </c>
    </row>
    <row r="18" spans="1:14" s="11" customFormat="1" ht="25.5" x14ac:dyDescent="0.2">
      <c r="A18" s="9" t="str">
        <f>'1'!A18</f>
        <v>MATEMÁTICAS APLICADAS A LA INGENIERÍA</v>
      </c>
      <c r="B18" s="9" t="s">
        <v>53</v>
      </c>
      <c r="C18" s="9">
        <v>1</v>
      </c>
      <c r="D18" s="9" t="s">
        <v>54</v>
      </c>
      <c r="E18" s="9">
        <v>1</v>
      </c>
      <c r="F18" s="9">
        <v>1</v>
      </c>
      <c r="G18" s="9">
        <v>0</v>
      </c>
      <c r="H18" s="10">
        <v>1</v>
      </c>
      <c r="I18" s="9">
        <v>0</v>
      </c>
      <c r="J18" s="10">
        <v>0</v>
      </c>
      <c r="K18" s="9">
        <v>0</v>
      </c>
      <c r="L18" s="10">
        <v>0</v>
      </c>
      <c r="M18" s="9">
        <v>98</v>
      </c>
      <c r="N18" s="15">
        <v>1</v>
      </c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s="11" customFormat="1" ht="16.5" customHeight="1" x14ac:dyDescent="0.2">
      <c r="A28" s="9"/>
      <c r="B28" s="9"/>
      <c r="C28" s="9"/>
      <c r="D28" s="9"/>
      <c r="E28" s="9"/>
      <c r="F28" s="9"/>
      <c r="G28" s="9"/>
      <c r="H28" s="10"/>
      <c r="I28" s="9"/>
      <c r="J28" s="10"/>
      <c r="K28" s="9"/>
      <c r="L28" s="10"/>
      <c r="M28" s="9"/>
      <c r="N28" s="15"/>
    </row>
    <row r="29" spans="1:14" ht="13.5" thickBot="1" x14ac:dyDescent="0.25">
      <c r="A29" s="16" t="s">
        <v>24</v>
      </c>
      <c r="B29" s="17" t="s">
        <v>25</v>
      </c>
      <c r="C29" s="17" t="s">
        <v>25</v>
      </c>
      <c r="D29" s="17" t="s">
        <v>25</v>
      </c>
      <c r="E29" s="17">
        <f>SUM(E14:E28)</f>
        <v>69</v>
      </c>
      <c r="F29" s="17">
        <f>SUM(F14:F28)</f>
        <v>32</v>
      </c>
      <c r="G29" s="17">
        <f>SUM(G14:G28)</f>
        <v>13</v>
      </c>
      <c r="H29" s="18">
        <f>SUM(F29:G29)/E29</f>
        <v>0.65217391304347827</v>
      </c>
      <c r="I29" s="17">
        <f t="shared" ref="I29" si="3">(E29-SUM(F29:G29))-K29</f>
        <v>24</v>
      </c>
      <c r="J29" s="18">
        <f t="shared" si="0"/>
        <v>0.34782608695652173</v>
      </c>
      <c r="K29" s="17">
        <f>SUM(K14:K28)</f>
        <v>0</v>
      </c>
      <c r="L29" s="18">
        <f t="shared" si="1"/>
        <v>0</v>
      </c>
      <c r="M29" s="17">
        <f>AVERAGE(M14:M28)</f>
        <v>68.2</v>
      </c>
      <c r="N29" s="19">
        <f>AVERAGE(N14:N28)</f>
        <v>0.57811999999999997</v>
      </c>
    </row>
    <row r="31" spans="1:14" ht="120" customHeight="1" x14ac:dyDescent="0.2">
      <c r="A31" s="32" t="s">
        <v>26</v>
      </c>
      <c r="B31" s="32"/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</row>
    <row r="33" spans="1:10" x14ac:dyDescent="0.2">
      <c r="A33" s="12"/>
    </row>
    <row r="34" spans="1:10" x14ac:dyDescent="0.2">
      <c r="B34" s="26" t="s">
        <v>35</v>
      </c>
      <c r="C34" s="26"/>
      <c r="D34" s="26"/>
      <c r="G34" s="27" t="s">
        <v>36</v>
      </c>
      <c r="H34" s="27"/>
      <c r="I34" s="27"/>
      <c r="J34" s="27"/>
    </row>
    <row r="35" spans="1:10" ht="62.25" customHeight="1" x14ac:dyDescent="0.2">
      <c r="B35" s="28"/>
      <c r="C35" s="28"/>
      <c r="D35" s="28"/>
      <c r="G35" s="29"/>
      <c r="H35" s="29"/>
      <c r="I35" s="29"/>
      <c r="J35" s="29"/>
    </row>
    <row r="36" spans="1:10" hidden="1" x14ac:dyDescent="0.2">
      <c r="A36" s="22" t="e">
        <v>#REF!</v>
      </c>
      <c r="B36" s="22"/>
      <c r="C36" s="6"/>
      <c r="E36" s="22"/>
      <c r="F36" s="22"/>
      <c r="G36" s="22"/>
      <c r="H36" s="22"/>
    </row>
    <row r="37" spans="1:10" hidden="1" x14ac:dyDescent="0.2"/>
    <row r="38" spans="1:10" ht="45" customHeight="1" x14ac:dyDescent="0.2">
      <c r="B38" s="23" t="str">
        <f>B10</f>
        <v>Blanca Nicandria Rios Ataxca</v>
      </c>
      <c r="C38" s="23"/>
      <c r="D38" s="23"/>
      <c r="E38" s="13"/>
      <c r="F38" s="13"/>
      <c r="G38" s="23" t="s">
        <v>52</v>
      </c>
      <c r="H38" s="23"/>
      <c r="I38" s="23"/>
      <c r="J38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1:N31"/>
    <mergeCell ref="B35:D35"/>
    <mergeCell ref="G35:J35"/>
    <mergeCell ref="B34:D34"/>
    <mergeCell ref="G34:J34"/>
    <mergeCell ref="A36:B36"/>
    <mergeCell ref="E36:H36"/>
    <mergeCell ref="B38:D38"/>
    <mergeCell ref="G38:J38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Lenovo</cp:lastModifiedBy>
  <cp:revision/>
  <cp:lastPrinted>2022-10-07T03:27:11Z</cp:lastPrinted>
  <dcterms:created xsi:type="dcterms:W3CDTF">2021-11-22T14:45:25Z</dcterms:created>
  <dcterms:modified xsi:type="dcterms:W3CDTF">2024-06-15T02:21:38Z</dcterms:modified>
  <cp:category/>
  <cp:contentStatus/>
</cp:coreProperties>
</file>