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47D3E6CD-A3C3-4282-ABC1-15F12A96A14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I18" i="22"/>
  <c r="N26" i="22" l="1"/>
  <c r="M26" i="22"/>
  <c r="K26" i="22"/>
  <c r="L26" i="22" s="1"/>
  <c r="G26" i="22"/>
  <c r="F26" i="22"/>
  <c r="E26" i="22"/>
  <c r="I26" i="22" s="1"/>
  <c r="L15" i="22"/>
  <c r="I15" i="22"/>
  <c r="L14" i="22"/>
  <c r="I14" i="22"/>
  <c r="N26" i="10"/>
  <c r="M26" i="10"/>
  <c r="K26" i="10"/>
  <c r="L26" i="10" s="1"/>
  <c r="G26" i="10"/>
  <c r="F26" i="10"/>
  <c r="E26" i="10"/>
  <c r="I26" i="10" s="1"/>
  <c r="I25" i="10"/>
  <c r="L17" i="10"/>
  <c r="I17" i="10"/>
  <c r="L16" i="10"/>
  <c r="I16" i="10"/>
  <c r="L15" i="10"/>
  <c r="I15" i="10"/>
  <c r="L14" i="10"/>
  <c r="I14" i="10"/>
  <c r="B35" i="10" l="1"/>
  <c r="N20" i="25" l="1"/>
  <c r="M20" i="25"/>
  <c r="K20" i="25"/>
  <c r="G20" i="25"/>
  <c r="F20" i="25"/>
  <c r="B10" i="25"/>
  <c r="B29" i="25" s="1"/>
  <c r="L8" i="25"/>
  <c r="N28" i="24"/>
  <c r="M28" i="24"/>
  <c r="K28" i="24"/>
  <c r="G28" i="24"/>
  <c r="F28" i="24"/>
  <c r="B10" i="24"/>
  <c r="B37" i="24" s="1"/>
  <c r="L8" i="24"/>
  <c r="N28" i="23"/>
  <c r="M28" i="23"/>
  <c r="K28" i="23"/>
  <c r="G28" i="23"/>
  <c r="F28" i="23"/>
  <c r="B10" i="23"/>
  <c r="B37" i="23" s="1"/>
  <c r="L8" i="23"/>
  <c r="B10" i="22"/>
  <c r="B35" i="22" s="1"/>
  <c r="L8" i="22"/>
  <c r="H8" i="22"/>
  <c r="E8" i="22"/>
  <c r="E20" i="25" l="1"/>
  <c r="E28" i="24"/>
  <c r="E28" i="23"/>
  <c r="I20" i="25" l="1"/>
  <c r="J20" i="25" s="1"/>
  <c r="L20" i="25"/>
  <c r="H20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<sst xmlns="http://schemas.openxmlformats.org/spreadsheetml/2006/main" count="209" uniqueCount="51">
  <si>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</si>
  <si>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</si>
  <si>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</si>
  <si>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</si>
  <si>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</si>
  <si>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</si>
  <si>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</si>
  <si>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</si>
  <si>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</si>
  <si>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</si>
  <si>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</si>
  <si>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</si>
  <si>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</si>
  <si>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</si>
  <si>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</si>
  <si>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</si>
  <si>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</si>
  <si>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</si>
  <si>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</si>
  <si>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</si>
  <si>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</si>
  <si>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</si>
  <si>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</si>
  <si>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</si>
  <si>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</si>
  <si>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</si>
  <si>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</si>
  <si>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</si>
  <si>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</si>
  <si>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</si>
  <si>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</si>
  <si>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M.T.I. MARIA DE LOS ANGELES PELAYO VAQUERO</t>
  </si>
  <si>
    <t>ISC. DIEGO DE JESUS VELAZQUEZ LUCHO</t>
  </si>
  <si>
    <t>FEBRERO - JUNIO 2024</t>
  </si>
  <si>
    <t>EN SISTEMAS COMPUTACIONALES</t>
  </si>
  <si>
    <t>INDUSTRIAL</t>
  </si>
  <si>
    <t>II</t>
  </si>
  <si>
    <t>INFORMATICA</t>
  </si>
  <si>
    <t>SISTEMAS OPERATIVOS 1</t>
  </si>
  <si>
    <t>410 A</t>
  </si>
  <si>
    <t>IINF</t>
  </si>
  <si>
    <t>ADMINISTRACION PARA INFORMATICA</t>
  </si>
  <si>
    <t>210 A</t>
  </si>
  <si>
    <t xml:space="preserve">TALLER DE EMPRENDEDORES </t>
  </si>
  <si>
    <t>810 A</t>
  </si>
  <si>
    <t>810 B</t>
  </si>
  <si>
    <t xml:space="preserve">ALGORITMOS Y LENGUAJES DE PROGRAMACION   </t>
  </si>
  <si>
    <t>S/E</t>
  </si>
  <si>
    <t xml:space="preserve"> 401A</t>
  </si>
  <si>
    <t>IIND</t>
  </si>
  <si>
    <t>I.S.C 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</si>
</sst>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96" zoomScaleNormal="96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5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40</v>
      </c>
      <c r="E14" s="9">
        <v>21</v>
      </c>
      <c r="F14" s="9">
        <v>19</v>
      </c>
      <c r="G14" s="9"/>
      <c r="H14" s="10"/>
      <c r="I14" s="9">
        <f t="shared" ref="I14:I26" si="0">(E14-SUM(F14:G14))-K14</f>
        <v>2</v>
      </c>
      <c r="J14" s="10"/>
      <c r="K14" s="9">
        <v>0</v>
      </c>
      <c r="L14" s="10">
        <f t="shared" ref="L14:L26" si="1">K14/E14</f>
        <v>0</v>
      </c>
      <c r="M14" s="9">
        <v>74</v>
      </c>
      <c r="N14" s="15">
        <v>0.62</v>
      </c>
    </row>
    <row r="15" spans="1:14" s="11" customFormat="1" x14ac:dyDescent="0.25">
      <c r="A15" s="43" t="s">
        <v>41</v>
      </c>
      <c r="B15" s="9" t="s">
        <v>21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81</v>
      </c>
      <c r="N15" s="15">
        <v>0.83</v>
      </c>
    </row>
    <row r="16" spans="1:14" s="11" customFormat="1" x14ac:dyDescent="0.25">
      <c r="A16" s="44" t="s">
        <v>43</v>
      </c>
      <c r="B16" s="9" t="s">
        <v>21</v>
      </c>
      <c r="C16" s="9" t="s">
        <v>44</v>
      </c>
      <c r="D16" s="9" t="s">
        <v>40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</v>
      </c>
    </row>
    <row r="17" spans="1:14" s="11" customFormat="1" x14ac:dyDescent="0.25">
      <c r="A17" s="44" t="s">
        <v>43</v>
      </c>
      <c r="B17" s="9" t="s">
        <v>21</v>
      </c>
      <c r="C17" s="9" t="s">
        <v>45</v>
      </c>
      <c r="D17" s="9" t="s">
        <v>40</v>
      </c>
      <c r="E17" s="9">
        <v>8</v>
      </c>
      <c r="F17" s="9">
        <v>8</v>
      </c>
      <c r="G17" s="9"/>
      <c r="H17" s="21"/>
      <c r="I17" s="9">
        <f t="shared" si="0"/>
        <v>0</v>
      </c>
      <c r="J17" s="21"/>
      <c r="K17" s="22">
        <v>0</v>
      </c>
      <c r="L17" s="21">
        <f t="shared" si="1"/>
        <v>0</v>
      </c>
      <c r="M17" s="9">
        <v>88</v>
      </c>
      <c r="N17" s="15">
        <v>0.75</v>
      </c>
    </row>
    <row r="18" spans="1:14" s="11" customFormat="1" x14ac:dyDescent="0.25">
      <c r="A18" s="45" t="s">
        <v>46</v>
      </c>
      <c r="B18" s="9" t="s">
        <v>47</v>
      </c>
      <c r="C18" s="9" t="s">
        <v>48</v>
      </c>
      <c r="D18" s="9" t="s">
        <v>49</v>
      </c>
      <c r="E18" s="9">
        <v>32</v>
      </c>
      <c r="F18" s="9"/>
      <c r="G18" s="9"/>
      <c r="H18" s="21"/>
      <c r="I18" s="9"/>
      <c r="J18" s="21"/>
      <c r="K18" s="22"/>
      <c r="L18" s="21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62</v>
      </c>
      <c r="G26" s="17">
        <f>SUM(G14:G25)</f>
        <v>0</v>
      </c>
      <c r="H26" s="18"/>
      <c r="I26" s="17">
        <f t="shared" si="0"/>
        <v>37</v>
      </c>
      <c r="J26" s="18"/>
      <c r="K26" s="17">
        <f>SUM(K14:K25)</f>
        <v>0</v>
      </c>
      <c r="L26" s="18">
        <f t="shared" si="1"/>
        <v>0</v>
      </c>
      <c r="M26" s="17">
        <f>AVERAGE(M14:M25)</f>
        <v>82.25</v>
      </c>
      <c r="N26" s="19">
        <f>AVERAGE(N14:N25)</f>
        <v>0.67500000000000004</v>
      </c>
    </row>
    <row r="28" spans="1:14" ht="120" customHeight="1" x14ac:dyDescent="0.25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5">
      <c r="A30" s="12"/>
    </row>
    <row r="31" spans="1:14" x14ac:dyDescent="0.25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5"/>
    <row r="35" spans="1:10" ht="45" customHeight="1" x14ac:dyDescent="0.25">
      <c r="B35" s="24" t="str">
        <f>B10</f>
        <v>M.T.I. MARIA DE LOS ANGELES PELAYO VAQUERO</v>
      </c>
      <c r="C35" s="24"/>
      <c r="D35" s="24"/>
      <c r="E35" s="13"/>
      <c r="F35" s="13"/>
      <c r="G35" s="24" t="s">
        <v>50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20" zoomScale="122" zoomScaleNormal="122" zoomScaleSheetLayoutView="100" workbookViewId="0">
      <selection activeCell="G35" sqref="G35:J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 JUNIO 2024</v>
      </c>
      <c r="M8" s="30"/>
      <c r="N8" s="30"/>
    </row>
    <row r="10" spans="1:14" x14ac:dyDescent="0.25">
      <c r="A10" s="4" t="s">
        <v>8</v>
      </c>
      <c r="B10" s="30" t="str">
        <f>'1'!B10</f>
        <v>M.T.I.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38</v>
      </c>
      <c r="B14" s="9" t="s">
        <v>36</v>
      </c>
      <c r="C14" s="9" t="s">
        <v>39</v>
      </c>
      <c r="D14" s="9" t="s">
        <v>40</v>
      </c>
      <c r="E14" s="9">
        <v>21</v>
      </c>
      <c r="F14" s="9">
        <v>13</v>
      </c>
      <c r="G14" s="9"/>
      <c r="H14" s="10"/>
      <c r="I14" s="9">
        <f t="shared" ref="I14:I26" si="0">(E14-SUM(F14:G14))-K14</f>
        <v>8</v>
      </c>
      <c r="J14" s="10"/>
      <c r="K14" s="9">
        <v>0</v>
      </c>
      <c r="L14" s="10">
        <f t="shared" ref="L14:L26" si="1">K14/E14</f>
        <v>0</v>
      </c>
      <c r="M14" s="9">
        <v>49</v>
      </c>
      <c r="N14" s="15">
        <v>0.62</v>
      </c>
    </row>
    <row r="15" spans="1:14" s="11" customFormat="1" ht="26.4" x14ac:dyDescent="0.25">
      <c r="A15" s="43" t="s">
        <v>41</v>
      </c>
      <c r="B15" s="9" t="s">
        <v>36</v>
      </c>
      <c r="C15" s="9" t="s">
        <v>42</v>
      </c>
      <c r="D15" s="9" t="s">
        <v>40</v>
      </c>
      <c r="E15" s="9">
        <v>30</v>
      </c>
      <c r="F15" s="9">
        <v>27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44" t="s">
        <v>43</v>
      </c>
      <c r="B16" s="9" t="s">
        <v>47</v>
      </c>
      <c r="C16" s="9" t="s">
        <v>44</v>
      </c>
      <c r="D16" s="9" t="s">
        <v>40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44" t="s">
        <v>43</v>
      </c>
      <c r="B17" s="9" t="s">
        <v>47</v>
      </c>
      <c r="C17" s="9" t="s">
        <v>45</v>
      </c>
      <c r="D17" s="9" t="s">
        <v>40</v>
      </c>
      <c r="E17" s="9">
        <v>8</v>
      </c>
      <c r="F17" s="9"/>
      <c r="G17" s="9"/>
      <c r="H17" s="21"/>
      <c r="I17" s="9"/>
      <c r="J17" s="21"/>
      <c r="K17" s="22"/>
      <c r="L17" s="21"/>
      <c r="M17" s="9"/>
      <c r="N17" s="15"/>
    </row>
    <row r="18" spans="1:14" s="11" customFormat="1" ht="26.4" x14ac:dyDescent="0.25">
      <c r="A18" s="45" t="s">
        <v>46</v>
      </c>
      <c r="B18" s="9" t="s">
        <v>21</v>
      </c>
      <c r="C18" s="9" t="s">
        <v>48</v>
      </c>
      <c r="D18" s="9" t="s">
        <v>49</v>
      </c>
      <c r="E18" s="9">
        <v>32</v>
      </c>
      <c r="F18" s="9">
        <v>27</v>
      </c>
      <c r="G18" s="9"/>
      <c r="H18" s="10"/>
      <c r="I18" s="9">
        <f t="shared" ref="I18" si="2">(E18-SUM(F18:G18))-K18</f>
        <v>5</v>
      </c>
      <c r="J18" s="10"/>
      <c r="K18" s="9">
        <v>0</v>
      </c>
      <c r="L18" s="10">
        <f t="shared" ref="L18" si="3">K18/E18</f>
        <v>0</v>
      </c>
      <c r="M18" s="9">
        <v>77</v>
      </c>
      <c r="N18" s="15">
        <v>0.84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21"/>
      <c r="I19" s="9"/>
      <c r="J19" s="21"/>
      <c r="K19" s="22"/>
      <c r="L19" s="21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99</v>
      </c>
      <c r="F26" s="17">
        <f>SUM(F14:F25)</f>
        <v>67</v>
      </c>
      <c r="G26" s="17">
        <f>SUM(G14:G25)</f>
        <v>0</v>
      </c>
      <c r="H26" s="18"/>
      <c r="I26" s="17">
        <f t="shared" si="0"/>
        <v>32</v>
      </c>
      <c r="J26" s="18"/>
      <c r="K26" s="17">
        <f>SUM(K14:K25)</f>
        <v>0</v>
      </c>
      <c r="L26" s="18">
        <f t="shared" si="1"/>
        <v>0</v>
      </c>
      <c r="M26" s="17">
        <f>AVERAGE(M14:M25)</f>
        <v>70</v>
      </c>
      <c r="N26" s="19">
        <f>AVERAGE(N14:N25)</f>
        <v>0.76333333333333331</v>
      </c>
    </row>
    <row r="28" spans="1:14" ht="120" customHeight="1" x14ac:dyDescent="0.25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5">
      <c r="A30" s="12"/>
    </row>
    <row r="31" spans="1:14" x14ac:dyDescent="0.25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5"/>
    <row r="35" spans="1:10" ht="45" customHeight="1" x14ac:dyDescent="0.25">
      <c r="B35" s="24" t="str">
        <f>B10</f>
        <v>M.T.I. MARIA DE LOS ANGELES PELAYO VAQUERO</v>
      </c>
      <c r="C35" s="24"/>
      <c r="D35" s="24"/>
      <c r="E35" s="13"/>
      <c r="F35" s="13"/>
      <c r="G35" s="24" t="s">
        <v>50</v>
      </c>
      <c r="H35" s="24"/>
      <c r="I35" s="24"/>
      <c r="J35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1" zoomScaleNormal="91" zoomScaleSheetLayoutView="100" workbookViewId="0">
      <selection activeCell="A14" sqref="A14: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v>2</v>
      </c>
      <c r="F8"/>
      <c r="G8" s="4" t="s">
        <v>6</v>
      </c>
      <c r="H8" s="20">
        <v>2</v>
      </c>
      <c r="I8" s="36" t="s">
        <v>7</v>
      </c>
      <c r="J8" s="36"/>
      <c r="K8" s="36"/>
      <c r="L8" s="30" t="str">
        <f>'1'!L8</f>
        <v>FEBRERO - JUNIO 2024</v>
      </c>
      <c r="M8" s="30"/>
      <c r="N8" s="30"/>
    </row>
    <row r="10" spans="1:14" x14ac:dyDescent="0.25">
      <c r="A10" s="4" t="s">
        <v>8</v>
      </c>
      <c r="B10" s="30" t="str">
        <f>'1'!B10</f>
        <v>M.T.I.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M.T.I. MARIA DE LOS ANGELES PELAYO VAQUERO</v>
      </c>
      <c r="C37" s="24"/>
      <c r="D37" s="24"/>
      <c r="E37" s="13"/>
      <c r="F37" s="13"/>
      <c r="G37" s="24" t="s">
        <v>32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v>2</v>
      </c>
      <c r="F8"/>
      <c r="G8" s="4" t="s">
        <v>6</v>
      </c>
      <c r="H8" s="20">
        <v>2</v>
      </c>
      <c r="I8" s="36" t="s">
        <v>7</v>
      </c>
      <c r="J8" s="36"/>
      <c r="K8" s="36"/>
      <c r="L8" s="30" t="str">
        <f>'1'!L8</f>
        <v>FEBRERO - JUNIO 2024</v>
      </c>
      <c r="M8" s="30"/>
      <c r="N8" s="30"/>
    </row>
    <row r="10" spans="1:14" x14ac:dyDescent="0.25">
      <c r="A10" s="4" t="s">
        <v>8</v>
      </c>
      <c r="B10" s="30" t="str">
        <f>'1'!B10</f>
        <v>M.T.I.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M.T.I. MARIA DE LOS ANGELES PELAYO VAQUERO</v>
      </c>
      <c r="C37" s="24"/>
      <c r="D37" s="24"/>
      <c r="E37" s="13"/>
      <c r="F37" s="13"/>
      <c r="G37" s="24" t="s">
        <v>32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2" zoomScale="85" zoomScaleNormal="85" zoomScaleSheetLayoutView="100" workbookViewId="0">
      <selection activeCell="A14" sqref="A14: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v>2</v>
      </c>
      <c r="F8"/>
      <c r="G8" s="4" t="s">
        <v>6</v>
      </c>
      <c r="H8" s="20">
        <v>2</v>
      </c>
      <c r="I8" s="36" t="s">
        <v>7</v>
      </c>
      <c r="J8" s="36"/>
      <c r="K8" s="36"/>
      <c r="L8" s="30" t="str">
        <f>'1'!L8</f>
        <v>FEBRERO - JUNIO 2024</v>
      </c>
      <c r="M8" s="30"/>
      <c r="N8" s="30"/>
    </row>
    <row r="10" spans="1:14" x14ac:dyDescent="0.25">
      <c r="A10" s="4" t="s">
        <v>8</v>
      </c>
      <c r="B10" s="30" t="str">
        <f>'1'!B10</f>
        <v>M.T.I.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6.5" customHeigh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8" thickBot="1" x14ac:dyDescent="0.3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0</v>
      </c>
      <c r="F20" s="17">
        <f>SUM(F14:F19)</f>
        <v>0</v>
      </c>
      <c r="G20" s="17">
        <f>SUM(G14:G19)</f>
        <v>0</v>
      </c>
      <c r="H20" s="18" t="e">
        <f>SUM(F20:G20)/E20</f>
        <v>#DIV/0!</v>
      </c>
      <c r="I20" s="17">
        <f t="shared" ref="I20" si="0">(E20-SUM(F20:G20))-K20</f>
        <v>0</v>
      </c>
      <c r="J20" s="18" t="e">
        <f t="shared" ref="J20" si="1">I20/E20</f>
        <v>#DIV/0!</v>
      </c>
      <c r="K20" s="17">
        <f>SUM(K14:K19)</f>
        <v>0</v>
      </c>
      <c r="L20" s="18" t="e">
        <f t="shared" ref="L20" si="2">K20/E20</f>
        <v>#DIV/0!</v>
      </c>
      <c r="M20" s="17" t="e">
        <f>AVERAGE(M14:M19)</f>
        <v>#DIV/0!</v>
      </c>
      <c r="N20" s="19" t="e">
        <f>AVERAGE(N14:N19)</f>
        <v>#DIV/0!</v>
      </c>
    </row>
    <row r="22" spans="1:14" ht="120" customHeight="1" x14ac:dyDescent="0.25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5">
      <c r="A24" s="12"/>
    </row>
    <row r="25" spans="1:14" x14ac:dyDescent="0.25">
      <c r="B25" s="27" t="s">
        <v>27</v>
      </c>
      <c r="C25" s="27"/>
      <c r="D25" s="27"/>
      <c r="G25" s="28" t="s">
        <v>28</v>
      </c>
      <c r="H25" s="28"/>
      <c r="I25" s="28"/>
      <c r="J25" s="28"/>
    </row>
    <row r="26" spans="1:14" ht="62.25" customHeight="1" x14ac:dyDescent="0.25">
      <c r="B26" s="29"/>
      <c r="C26" s="29"/>
      <c r="D26" s="29"/>
      <c r="G26" s="30"/>
      <c r="H26" s="30"/>
      <c r="I26" s="30"/>
      <c r="J26" s="30"/>
    </row>
    <row r="27" spans="1:14" hidden="1" x14ac:dyDescent="0.25">
      <c r="A27" s="23" t="e">
        <v>#REF!</v>
      </c>
      <c r="B27" s="23"/>
      <c r="C27" s="6"/>
      <c r="E27" s="23"/>
      <c r="F27" s="23"/>
      <c r="G27" s="23"/>
      <c r="H27" s="23"/>
    </row>
    <row r="28" spans="1:14" hidden="1" x14ac:dyDescent="0.25"/>
    <row r="29" spans="1:14" ht="45" customHeight="1" x14ac:dyDescent="0.25">
      <c r="B29" s="42" t="str">
        <f>B10</f>
        <v>M.T.I. MARIA DE LOS ANGELES PELAYO VAQUERO</v>
      </c>
      <c r="C29" s="42"/>
      <c r="D29" s="42"/>
      <c r="E29" s="13"/>
      <c r="F29" s="13"/>
      <c r="G29" s="42" t="s">
        <v>32</v>
      </c>
      <c r="H29" s="42"/>
      <c r="I29" s="42"/>
      <c r="J29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2024-04-12T02:25:06Z</cp:lastPrinted>
  <dcterms:created xsi:type="dcterms:W3CDTF">2021-11-22T14:45:25Z</dcterms:created>
  <dcterms:modified xsi:type="dcterms:W3CDTF">2024-04-17T02:10:00Z</dcterms:modified>
  <cp:category/>
  <cp:contentStatus/>
</cp:coreProperties>
</file>