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C:\PersonalTec\2424-FebJul\RepSGI\"/>
    </mc:Choice>
  </mc:AlternateContent>
  <xr:revisionPtr revIDLastSave="0" documentId="8_{59066D6E-D24C-44FB-AAE4-A46AE923492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  <sheet name="2" sheetId="2" r:id="rId2"/>
    <sheet name="3" sheetId="3" r:id="rId3"/>
    <sheet name="4" sheetId="4" r:id="rId4"/>
    <sheet name="Final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9" roundtripDataSignature="AMtx7mhsYmOUhulS1JgoWsTdzTFaaCHZmw=="/>
    </ext>
  </extLst>
</workbook>
</file>

<file path=xl/calcChain.xml><?xml version="1.0" encoding="utf-8"?>
<calcChain xmlns="http://schemas.openxmlformats.org/spreadsheetml/2006/main">
  <c r="A19" i="5" l="1"/>
  <c r="C19" i="5"/>
  <c r="D19" i="5"/>
  <c r="E19" i="5"/>
  <c r="H19" i="5" s="1"/>
  <c r="A19" i="2"/>
  <c r="C19" i="2"/>
  <c r="D19" i="2"/>
  <c r="E19" i="2"/>
  <c r="I19" i="2" s="1"/>
  <c r="E15" i="4"/>
  <c r="E16" i="4"/>
  <c r="E17" i="4"/>
  <c r="L17" i="4" s="1"/>
  <c r="E18" i="4"/>
  <c r="E19" i="4"/>
  <c r="E14" i="4"/>
  <c r="D15" i="4"/>
  <c r="D16" i="4"/>
  <c r="D17" i="4"/>
  <c r="D18" i="4"/>
  <c r="D19" i="4"/>
  <c r="D14" i="4"/>
  <c r="C15" i="4"/>
  <c r="C16" i="4"/>
  <c r="C17" i="4"/>
  <c r="C18" i="4"/>
  <c r="C19" i="4"/>
  <c r="C14" i="4"/>
  <c r="A15" i="4"/>
  <c r="A16" i="4"/>
  <c r="A17" i="4"/>
  <c r="A18" i="4"/>
  <c r="A19" i="4"/>
  <c r="A14" i="4"/>
  <c r="E15" i="3"/>
  <c r="E16" i="3"/>
  <c r="E17" i="3"/>
  <c r="E18" i="3"/>
  <c r="E19" i="3"/>
  <c r="E14" i="3"/>
  <c r="C15" i="3"/>
  <c r="C16" i="3"/>
  <c r="C17" i="3"/>
  <c r="C18" i="3"/>
  <c r="C19" i="3"/>
  <c r="C14" i="3"/>
  <c r="A18" i="3"/>
  <c r="A19" i="3"/>
  <c r="A15" i="3"/>
  <c r="A16" i="3"/>
  <c r="A17" i="3"/>
  <c r="A14" i="3"/>
  <c r="G47" i="4"/>
  <c r="G39" i="3"/>
  <c r="G37" i="2"/>
  <c r="I19" i="1"/>
  <c r="L19" i="1"/>
  <c r="L15" i="4"/>
  <c r="I19" i="4"/>
  <c r="I18" i="4"/>
  <c r="I15" i="4"/>
  <c r="I16" i="4"/>
  <c r="D17" i="3"/>
  <c r="I17" i="3"/>
  <c r="D16" i="3"/>
  <c r="I15" i="3"/>
  <c r="D15" i="3"/>
  <c r="D14" i="3"/>
  <c r="A15" i="2"/>
  <c r="C15" i="2"/>
  <c r="D15" i="2"/>
  <c r="E15" i="2"/>
  <c r="A16" i="2"/>
  <c r="C16" i="2"/>
  <c r="D16" i="2"/>
  <c r="E16" i="2"/>
  <c r="A17" i="2"/>
  <c r="C17" i="2"/>
  <c r="D17" i="2"/>
  <c r="E17" i="2"/>
  <c r="A18" i="2"/>
  <c r="C18" i="2"/>
  <c r="D18" i="2"/>
  <c r="E18" i="2"/>
  <c r="L18" i="1"/>
  <c r="I14" i="1"/>
  <c r="L14" i="1"/>
  <c r="I15" i="1"/>
  <c r="L15" i="1"/>
  <c r="I16" i="1"/>
  <c r="L16" i="1"/>
  <c r="I17" i="1"/>
  <c r="L17" i="1"/>
  <c r="I18" i="1"/>
  <c r="I19" i="5" l="1"/>
  <c r="J19" i="5" s="1"/>
  <c r="L19" i="5"/>
  <c r="L19" i="2"/>
  <c r="I17" i="4"/>
  <c r="L19" i="4"/>
  <c r="L18" i="4"/>
  <c r="L16" i="4"/>
  <c r="L17" i="3"/>
  <c r="L15" i="3"/>
  <c r="L16" i="2" l="1"/>
  <c r="I16" i="2"/>
  <c r="E15" i="5" l="1"/>
  <c r="E16" i="5"/>
  <c r="E17" i="5"/>
  <c r="E18" i="5"/>
  <c r="D15" i="5"/>
  <c r="D16" i="5"/>
  <c r="D17" i="5"/>
  <c r="D18" i="5"/>
  <c r="C18" i="5"/>
  <c r="C15" i="5"/>
  <c r="C16" i="5"/>
  <c r="C17" i="5"/>
  <c r="A18" i="5"/>
  <c r="A15" i="5"/>
  <c r="A16" i="5"/>
  <c r="A17" i="5"/>
  <c r="D18" i="3"/>
  <c r="D19" i="3"/>
  <c r="L18" i="5" l="1"/>
  <c r="I18" i="5"/>
  <c r="J18" i="5" s="1"/>
  <c r="H18" i="5"/>
  <c r="I18" i="2"/>
  <c r="L18" i="2"/>
  <c r="I17" i="2"/>
  <c r="L17" i="2"/>
  <c r="I15" i="2" l="1"/>
  <c r="L19" i="3"/>
  <c r="I19" i="3"/>
  <c r="L18" i="3"/>
  <c r="I18" i="3"/>
  <c r="L16" i="3"/>
  <c r="I16" i="3"/>
  <c r="L14" i="3"/>
  <c r="I14" i="3"/>
  <c r="N38" i="4"/>
  <c r="M38" i="4"/>
  <c r="K38" i="4"/>
  <c r="G38" i="4"/>
  <c r="F38" i="4"/>
  <c r="N30" i="3"/>
  <c r="M30" i="3"/>
  <c r="K30" i="3"/>
  <c r="G30" i="3"/>
  <c r="F30" i="3"/>
  <c r="E30" i="3"/>
  <c r="N28" i="2"/>
  <c r="M28" i="2"/>
  <c r="K28" i="2"/>
  <c r="G28" i="2"/>
  <c r="F28" i="2"/>
  <c r="N28" i="1"/>
  <c r="M28" i="1"/>
  <c r="K28" i="1"/>
  <c r="G28" i="1"/>
  <c r="F28" i="1"/>
  <c r="E28" i="1"/>
  <c r="B37" i="5"/>
  <c r="N28" i="5"/>
  <c r="M28" i="5"/>
  <c r="K28" i="5"/>
  <c r="G28" i="5"/>
  <c r="F28" i="5"/>
  <c r="I17" i="5"/>
  <c r="J17" i="5" s="1"/>
  <c r="I15" i="5"/>
  <c r="J15" i="5" s="1"/>
  <c r="E14" i="5"/>
  <c r="I14" i="5" s="1"/>
  <c r="J14" i="5" s="1"/>
  <c r="D14" i="5"/>
  <c r="C14" i="5"/>
  <c r="A14" i="5"/>
  <c r="B10" i="5"/>
  <c r="L8" i="5"/>
  <c r="H8" i="5"/>
  <c r="E8" i="5"/>
  <c r="I14" i="4"/>
  <c r="B10" i="4"/>
  <c r="B47" i="4" s="1"/>
  <c r="L8" i="4"/>
  <c r="H8" i="4"/>
  <c r="E8" i="4"/>
  <c r="B10" i="3"/>
  <c r="B39" i="3" s="1"/>
  <c r="L8" i="3"/>
  <c r="H8" i="3"/>
  <c r="E8" i="3"/>
  <c r="E14" i="2"/>
  <c r="L14" i="2" s="1"/>
  <c r="D14" i="2"/>
  <c r="C14" i="2"/>
  <c r="A14" i="2"/>
  <c r="B10" i="2"/>
  <c r="B37" i="2" s="1"/>
  <c r="L8" i="2"/>
  <c r="H8" i="2"/>
  <c r="E8" i="2"/>
  <c r="B37" i="1"/>
  <c r="L14" i="4" l="1"/>
  <c r="L28" i="1"/>
  <c r="L16" i="5"/>
  <c r="H16" i="5"/>
  <c r="L14" i="5"/>
  <c r="H14" i="5"/>
  <c r="L15" i="2"/>
  <c r="I16" i="5"/>
  <c r="J16" i="5" s="1"/>
  <c r="L17" i="5"/>
  <c r="H17" i="5"/>
  <c r="L15" i="5"/>
  <c r="H15" i="5"/>
  <c r="E28" i="5"/>
  <c r="H28" i="5" s="1"/>
  <c r="E38" i="4"/>
  <c r="L38" i="4" s="1"/>
  <c r="I38" i="4"/>
  <c r="I14" i="2"/>
  <c r="E28" i="2"/>
  <c r="L28" i="2" s="1"/>
  <c r="L30" i="3"/>
  <c r="I30" i="3"/>
  <c r="I28" i="1"/>
  <c r="I28" i="5" l="1"/>
  <c r="J28" i="5" s="1"/>
  <c r="L28" i="5"/>
  <c r="I28" i="2"/>
</calcChain>
</file>

<file path=xl/sharedStrings.xml><?xml version="1.0" encoding="utf-8"?>
<sst xmlns="http://schemas.openxmlformats.org/spreadsheetml/2006/main" count="190" uniqueCount="50">
  <si>
    <t>Reporte Parcial y Final del Semestre</t>
  </si>
  <si>
    <t>INSTITUTO TECNOLÓGICO SUPERIOR DE SAN ANDRÉS TUXTLA</t>
  </si>
  <si>
    <t>SUBDIRECCIÓN ACADÉMICA</t>
  </si>
  <si>
    <t>DIVISIÓN DE INGENIERÍA</t>
  </si>
  <si>
    <t xml:space="preserve">EN SISTEMAS COMPUTACIONALES </t>
  </si>
  <si>
    <t>Reporte No.</t>
  </si>
  <si>
    <t>Grupos Atendidos:</t>
  </si>
  <si>
    <t>Asig. dif.</t>
  </si>
  <si>
    <t>Periodo Escolar:</t>
  </si>
  <si>
    <t>ANA FRANCISCA LULE RANGEL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</si>
  <si>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</si>
  <si>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</si>
  <si>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</si>
  <si>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</si>
  <si>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</si>
  <si>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</si>
  <si>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</si>
  <si>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</si>
  <si>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</si>
  <si>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</si>
  <si>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</si>
  <si>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</si>
  <si>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</si>
  <si>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</si>
  <si>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</si>
  <si>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-</t>
  </si>
  <si>
    <t>TOTAL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</si>
  <si>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</si>
  <si>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</si>
  <si>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</si>
  <si>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#REF!</t>
  </si>
  <si>
    <t>PROFESOR (A):</t>
  </si>
  <si>
    <t>EN SISTEMAS COMPUTACIONALES</t>
  </si>
  <si>
    <t>Final</t>
  </si>
  <si>
    <t>S/E</t>
  </si>
  <si>
    <t>1°</t>
  </si>
  <si>
    <t>ISIC</t>
  </si>
  <si>
    <t>ISC. DIEGO DE JESÚS VELÁZQUEZ LUCHO</t>
  </si>
  <si>
    <t>SEP. 2023 - ENE. 2024</t>
  </si>
  <si>
    <t>MÉTODOS NUMÉRICOS</t>
  </si>
  <si>
    <t>SISTEMAS PROGRAMABLES</t>
  </si>
  <si>
    <t>TALLER DE INVESTIGACIÓN II</t>
  </si>
  <si>
    <t>404A</t>
  </si>
  <si>
    <t>404B</t>
  </si>
  <si>
    <t>604A</t>
  </si>
  <si>
    <t>604B</t>
  </si>
  <si>
    <t>804A</t>
  </si>
  <si>
    <t>ISC</t>
  </si>
  <si>
    <t>TALLER DE DESARROLLO DE COMPETENCIAS PROFESIONALIZANTES</t>
  </si>
  <si>
    <t>DIEGO DE JESÚS VELÁZQUEZ LUCHO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</si>
</sst>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Calibri"/>
      <scheme val="minor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rgb="FFCC99FF"/>
      </patternFill>
    </fill>
  </fills>
  <borders count="1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2" borderId="9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9" fontId="1" fillId="0" borderId="9" xfId="0" applyNumberFormat="1" applyFont="1" applyBorder="1" applyAlignment="1">
      <alignment horizontal="center" vertical="center" wrapText="1"/>
    </xf>
    <xf numFmtId="9" fontId="1" fillId="0" borderId="1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11" xfId="0" applyFont="1" applyBorder="1" applyAlignment="1">
      <alignment horizontal="left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164" fontId="1" fillId="2" borderId="14" xfId="0" applyNumberFormat="1" applyFont="1" applyFill="1" applyBorder="1" applyAlignment="1">
      <alignment horizontal="center" vertical="center"/>
    </xf>
    <xf numFmtId="9" fontId="1" fillId="2" borderId="15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top"/>
    </xf>
    <xf numFmtId="2" fontId="1" fillId="2" borderId="14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left"/>
    </xf>
    <xf numFmtId="0" fontId="4" fillId="0" borderId="1" xfId="0" applyFont="1" applyBorder="1"/>
    <xf numFmtId="0" fontId="1" fillId="0" borderId="1" xfId="0" applyFont="1" applyBorder="1" applyAlignment="1">
      <alignment horizontal="center"/>
    </xf>
    <xf numFmtId="0" fontId="3" fillId="2" borderId="4" xfId="0" applyFont="1" applyFill="1" applyBorder="1" applyAlignment="1">
      <alignment horizontal="center" vertical="center"/>
    </xf>
    <xf numFmtId="0" fontId="4" fillId="0" borderId="5" xfId="0" applyFont="1" applyBorder="1"/>
    <xf numFmtId="0" fontId="3" fillId="2" borderId="3" xfId="0" applyFont="1" applyFill="1" applyBorder="1" applyAlignment="1">
      <alignment horizontal="center" vertical="center"/>
    </xf>
    <xf numFmtId="0" fontId="4" fillId="0" borderId="8" xfId="0" applyFont="1" applyBorder="1"/>
    <xf numFmtId="0" fontId="3" fillId="2" borderId="6" xfId="0" applyFont="1" applyFill="1" applyBorder="1" applyAlignment="1">
      <alignment horizontal="center" vertical="center"/>
    </xf>
    <xf numFmtId="0" fontId="4" fillId="0" borderId="10" xfId="0" applyFont="1" applyBorder="1"/>
    <xf numFmtId="0" fontId="3" fillId="0" borderId="0" xfId="0" applyFont="1" applyAlignment="1">
      <alignment horizontal="right"/>
    </xf>
    <xf numFmtId="0" fontId="3" fillId="2" borderId="2" xfId="0" applyFont="1" applyFill="1" applyBorder="1" applyAlignment="1">
      <alignment horizontal="center" vertical="center"/>
    </xf>
    <xf numFmtId="0" fontId="4" fillId="0" borderId="7" xfId="0" applyFont="1" applyBorder="1"/>
    <xf numFmtId="0" fontId="3" fillId="2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76200</xdr:colOff>
      <xdr:row>0</xdr:row>
      <xdr:rowOff>47625</xdr:rowOff>
    </xdr:from>
    <xdr:ext cx="1314450" cy="6953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4" name="image3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28575</xdr:rowOff>
    </xdr:from>
    <xdr:ext cx="1314450" cy="6953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3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66675</xdr:rowOff>
    </xdr:from>
    <xdr:ext cx="1314450" cy="6953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3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38100</xdr:rowOff>
    </xdr:from>
    <xdr:ext cx="1314450" cy="6953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3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19050</xdr:rowOff>
    </xdr:from>
    <xdr:ext cx="1314450" cy="6953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3.pn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topLeftCell="A23" zoomScale="80" zoomScaleNormal="80" zoomScaleSheetLayoutView="50" workbookViewId="0">
      <selection activeCell="Q25" sqref="Q25"/>
    </sheetView>
  </sheetViews>
  <sheetFormatPr baseColWidth="10" defaultColWidth="14.453125" defaultRowHeight="15" customHeight="1" x14ac:dyDescent="0.35"/>
  <cols>
    <col min="1" max="1" width="38.54296875" customWidth="1"/>
    <col min="2" max="2" width="4.7265625" customWidth="1"/>
    <col min="3" max="3" width="9.453125" customWidth="1"/>
    <col min="4" max="4" width="21.81640625" customWidth="1"/>
    <col min="5" max="5" width="9.453125" customWidth="1"/>
    <col min="6" max="12" width="7.54296875" customWidth="1"/>
    <col min="13" max="26" width="11.453125" customWidth="1"/>
  </cols>
  <sheetData>
    <row r="1" spans="1:26" ht="62.25" customHeight="1" x14ac:dyDescent="0.35">
      <c r="A1" s="1"/>
      <c r="B1" s="23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3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35">
      <c r="A3" s="25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3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35">
      <c r="A5" s="25" t="s">
        <v>2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35">
      <c r="A6" s="26" t="s">
        <v>3</v>
      </c>
      <c r="B6" s="24"/>
      <c r="C6" s="24"/>
      <c r="D6" s="24"/>
      <c r="E6" s="27" t="s">
        <v>4</v>
      </c>
      <c r="F6" s="28"/>
      <c r="G6" s="28"/>
      <c r="H6" s="28"/>
      <c r="I6" s="28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3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35">
      <c r="A8" s="4" t="s">
        <v>5</v>
      </c>
      <c r="B8" s="29" t="s">
        <v>35</v>
      </c>
      <c r="C8" s="28"/>
      <c r="D8" s="6" t="s">
        <v>6</v>
      </c>
      <c r="E8" s="7">
        <v>5</v>
      </c>
      <c r="F8" s="1"/>
      <c r="G8" s="4" t="s">
        <v>7</v>
      </c>
      <c r="H8" s="7">
        <v>4</v>
      </c>
      <c r="I8" s="36" t="s">
        <v>8</v>
      </c>
      <c r="J8" s="24"/>
      <c r="K8" s="24"/>
      <c r="L8" s="29" t="s">
        <v>38</v>
      </c>
      <c r="M8" s="28"/>
      <c r="N8" s="28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35">
      <c r="A10" s="4" t="s">
        <v>31</v>
      </c>
      <c r="B10" s="29" t="s">
        <v>9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35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35">
      <c r="A12" s="37" t="s">
        <v>10</v>
      </c>
      <c r="B12" s="39" t="s">
        <v>11</v>
      </c>
      <c r="C12" s="39" t="s">
        <v>12</v>
      </c>
      <c r="D12" s="32" t="s">
        <v>13</v>
      </c>
      <c r="E12" s="32" t="s">
        <v>14</v>
      </c>
      <c r="F12" s="30" t="s">
        <v>15</v>
      </c>
      <c r="G12" s="31"/>
      <c r="H12" s="32" t="s">
        <v>16</v>
      </c>
      <c r="I12" s="32" t="s">
        <v>17</v>
      </c>
      <c r="J12" s="32" t="s">
        <v>18</v>
      </c>
      <c r="K12" s="32" t="s">
        <v>19</v>
      </c>
      <c r="L12" s="32" t="s">
        <v>20</v>
      </c>
      <c r="M12" s="32" t="s">
        <v>21</v>
      </c>
      <c r="N12" s="34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35">
      <c r="A13" s="38"/>
      <c r="B13" s="33"/>
      <c r="C13" s="33"/>
      <c r="D13" s="33"/>
      <c r="E13" s="33"/>
      <c r="F13" s="9" t="s">
        <v>23</v>
      </c>
      <c r="G13" s="9" t="s">
        <v>24</v>
      </c>
      <c r="H13" s="33"/>
      <c r="I13" s="33"/>
      <c r="J13" s="33"/>
      <c r="K13" s="33"/>
      <c r="L13" s="33"/>
      <c r="M13" s="33"/>
      <c r="N13" s="35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35">
      <c r="A14" s="10" t="s">
        <v>39</v>
      </c>
      <c r="B14" s="11">
        <v>1</v>
      </c>
      <c r="C14" s="11" t="s">
        <v>42</v>
      </c>
      <c r="D14" s="11" t="s">
        <v>36</v>
      </c>
      <c r="E14" s="11">
        <v>27</v>
      </c>
      <c r="F14" s="11">
        <v>19</v>
      </c>
      <c r="G14" s="11"/>
      <c r="H14" s="12"/>
      <c r="I14" s="11">
        <f>(E14-SUM(F14:G14))-K14</f>
        <v>8</v>
      </c>
      <c r="J14" s="12"/>
      <c r="K14" s="11">
        <v>0</v>
      </c>
      <c r="L14" s="12">
        <f t="shared" ref="L14:L17" si="0">K14/E14</f>
        <v>0</v>
      </c>
      <c r="M14" s="11">
        <v>66</v>
      </c>
      <c r="N14" s="13">
        <v>0.7</v>
      </c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 x14ac:dyDescent="0.35">
      <c r="A15" s="10" t="s">
        <v>39</v>
      </c>
      <c r="B15" s="11">
        <v>1</v>
      </c>
      <c r="C15" s="11" t="s">
        <v>43</v>
      </c>
      <c r="D15" s="11" t="s">
        <v>36</v>
      </c>
      <c r="E15" s="11">
        <v>28</v>
      </c>
      <c r="F15" s="11">
        <v>17</v>
      </c>
      <c r="G15" s="11"/>
      <c r="H15" s="12"/>
      <c r="I15" s="11">
        <f>(E15-SUM(F15:G15))-K15</f>
        <v>11</v>
      </c>
      <c r="J15" s="12"/>
      <c r="K15" s="11">
        <v>0</v>
      </c>
      <c r="L15" s="12">
        <f t="shared" si="0"/>
        <v>0</v>
      </c>
      <c r="M15" s="11">
        <v>56</v>
      </c>
      <c r="N15" s="13">
        <v>0.61</v>
      </c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 x14ac:dyDescent="0.35">
      <c r="A16" s="10" t="s">
        <v>40</v>
      </c>
      <c r="B16" s="11">
        <v>1</v>
      </c>
      <c r="C16" s="11" t="s">
        <v>44</v>
      </c>
      <c r="D16" s="11" t="s">
        <v>36</v>
      </c>
      <c r="E16" s="11">
        <v>20</v>
      </c>
      <c r="F16" s="11">
        <v>20</v>
      </c>
      <c r="G16" s="11"/>
      <c r="H16" s="12"/>
      <c r="I16" s="11">
        <f t="shared" ref="I16:I18" si="1">(E16-SUM(F16:G16))-K16</f>
        <v>0</v>
      </c>
      <c r="J16" s="12"/>
      <c r="K16" s="11">
        <v>0</v>
      </c>
      <c r="L16" s="12">
        <f t="shared" si="0"/>
        <v>0</v>
      </c>
      <c r="M16" s="11">
        <v>97</v>
      </c>
      <c r="N16" s="13">
        <v>0.65</v>
      </c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 x14ac:dyDescent="0.35">
      <c r="A17" s="10" t="s">
        <v>40</v>
      </c>
      <c r="B17" s="11">
        <v>1</v>
      </c>
      <c r="C17" s="11" t="s">
        <v>45</v>
      </c>
      <c r="D17" s="11" t="s">
        <v>36</v>
      </c>
      <c r="E17" s="11">
        <v>15</v>
      </c>
      <c r="F17" s="11">
        <v>15</v>
      </c>
      <c r="G17" s="11"/>
      <c r="H17" s="12"/>
      <c r="I17" s="11">
        <f t="shared" si="1"/>
        <v>0</v>
      </c>
      <c r="J17" s="12"/>
      <c r="K17" s="11">
        <v>0</v>
      </c>
      <c r="L17" s="12">
        <f t="shared" si="0"/>
        <v>0</v>
      </c>
      <c r="M17" s="11">
        <v>98</v>
      </c>
      <c r="N17" s="13">
        <v>0.6</v>
      </c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 x14ac:dyDescent="0.35">
      <c r="A18" s="10" t="s">
        <v>41</v>
      </c>
      <c r="B18" s="11" t="s">
        <v>34</v>
      </c>
      <c r="C18" s="11" t="s">
        <v>46</v>
      </c>
      <c r="D18" s="11" t="s">
        <v>36</v>
      </c>
      <c r="E18" s="11">
        <v>23</v>
      </c>
      <c r="F18" s="11"/>
      <c r="G18" s="11"/>
      <c r="H18" s="12"/>
      <c r="I18" s="11">
        <f t="shared" si="1"/>
        <v>23</v>
      </c>
      <c r="J18" s="12"/>
      <c r="K18" s="11">
        <v>0</v>
      </c>
      <c r="L18" s="12">
        <f t="shared" ref="L18" si="2">K18/E18</f>
        <v>0</v>
      </c>
      <c r="M18" s="11"/>
      <c r="N18" s="13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31.5" customHeight="1" x14ac:dyDescent="0.35">
      <c r="A19" s="10" t="s">
        <v>48</v>
      </c>
      <c r="B19" s="11" t="s">
        <v>34</v>
      </c>
      <c r="C19" s="11">
        <v>804</v>
      </c>
      <c r="D19" s="11" t="s">
        <v>47</v>
      </c>
      <c r="E19" s="11">
        <v>18</v>
      </c>
      <c r="F19" s="11"/>
      <c r="G19" s="11"/>
      <c r="H19" s="12"/>
      <c r="I19" s="11">
        <f t="shared" ref="I19" si="3">(E19-SUM(F19:G19))-K19</f>
        <v>18</v>
      </c>
      <c r="J19" s="12"/>
      <c r="K19" s="11">
        <v>0</v>
      </c>
      <c r="L19" s="12">
        <f t="shared" ref="L19" si="4">K19/E19</f>
        <v>0</v>
      </c>
      <c r="M19" s="11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 x14ac:dyDescent="0.35">
      <c r="A20" s="15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 x14ac:dyDescent="0.35">
      <c r="A21" s="15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 x14ac:dyDescent="0.35">
      <c r="A22" s="15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 x14ac:dyDescent="0.35">
      <c r="A23" s="15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 x14ac:dyDescent="0.35">
      <c r="A24" s="15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 x14ac:dyDescent="0.35">
      <c r="A25" s="15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 x14ac:dyDescent="0.35">
      <c r="A26" s="15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 x14ac:dyDescent="0.35">
      <c r="A27" s="15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 x14ac:dyDescent="0.35">
      <c r="A28" s="16" t="s">
        <v>26</v>
      </c>
      <c r="B28" s="17" t="s">
        <v>25</v>
      </c>
      <c r="C28" s="17" t="s">
        <v>25</v>
      </c>
      <c r="D28" s="17" t="s">
        <v>25</v>
      </c>
      <c r="E28" s="17">
        <f>SUM(E14:E27)</f>
        <v>131</v>
      </c>
      <c r="F28" s="17">
        <f>SUM(F14:F27)</f>
        <v>71</v>
      </c>
      <c r="G28" s="17">
        <f>SUM(G14:G27)</f>
        <v>0</v>
      </c>
      <c r="H28" s="18"/>
      <c r="I28" s="17">
        <f>SUM(I14:I27)</f>
        <v>60</v>
      </c>
      <c r="J28" s="18"/>
      <c r="K28" s="17">
        <f>SUM(K14:K27)</f>
        <v>0</v>
      </c>
      <c r="L28" s="18">
        <f t="shared" ref="L28" si="5">K28/E28</f>
        <v>0</v>
      </c>
      <c r="M28" s="17">
        <f>AVERAGE(M14:M27)</f>
        <v>79.25</v>
      </c>
      <c r="N28" s="19">
        <f>AVERAGE(N14:N27)</f>
        <v>0.64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35">
      <c r="A30" s="42" t="s">
        <v>27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35">
      <c r="A32" s="20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35">
      <c r="A33" s="1"/>
      <c r="B33" s="43" t="s">
        <v>28</v>
      </c>
      <c r="C33" s="24"/>
      <c r="D33" s="24"/>
      <c r="E33" s="1"/>
      <c r="F33" s="1"/>
      <c r="G33" s="25" t="s">
        <v>29</v>
      </c>
      <c r="H33" s="24"/>
      <c r="I33" s="24"/>
      <c r="J33" s="24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35">
      <c r="A34" s="1"/>
      <c r="B34" s="44"/>
      <c r="C34" s="28"/>
      <c r="D34" s="28"/>
      <c r="E34" s="1"/>
      <c r="F34" s="1"/>
      <c r="G34" s="29"/>
      <c r="H34" s="28"/>
      <c r="I34" s="28"/>
      <c r="J34" s="28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35">
      <c r="A35" s="45" t="s">
        <v>30</v>
      </c>
      <c r="B35" s="24"/>
      <c r="C35" s="8"/>
      <c r="D35" s="1"/>
      <c r="E35" s="45"/>
      <c r="F35" s="24"/>
      <c r="G35" s="24"/>
      <c r="H35" s="24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35">
      <c r="A37" s="1"/>
      <c r="B37" s="40" t="str">
        <f>B10</f>
        <v>ANA FRANCISCA LULE RANGEL</v>
      </c>
      <c r="C37" s="24"/>
      <c r="D37" s="24"/>
      <c r="E37" s="21"/>
      <c r="F37" s="21"/>
      <c r="G37" s="41" t="s">
        <v>49</v>
      </c>
      <c r="H37" s="24"/>
      <c r="I37" s="24"/>
      <c r="J37" s="24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3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3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3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3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3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3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3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3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3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3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3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3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3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3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3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3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3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3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3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3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  <mergeCell ref="A12:A13"/>
    <mergeCell ref="B12:B13"/>
    <mergeCell ref="C12:C13"/>
    <mergeCell ref="D12:D13"/>
    <mergeCell ref="E12:E13"/>
    <mergeCell ref="B8:C8"/>
    <mergeCell ref="L8:N8"/>
    <mergeCell ref="F12:G12"/>
    <mergeCell ref="H12:H13"/>
    <mergeCell ref="I12:I13"/>
    <mergeCell ref="J12:J13"/>
    <mergeCell ref="K12:K13"/>
    <mergeCell ref="L12:L13"/>
    <mergeCell ref="M12:M13"/>
    <mergeCell ref="N12:N13"/>
    <mergeCell ref="I8:K8"/>
    <mergeCell ref="B10:L10"/>
    <mergeCell ref="B1:N1"/>
    <mergeCell ref="A3:N3"/>
    <mergeCell ref="A5:N5"/>
    <mergeCell ref="A6:D6"/>
    <mergeCell ref="E6:I6"/>
  </mergeCells>
  <printOptions horizontalCentered="1"/>
  <pageMargins left="0.70866141732283472" right="0.70866141732283472" top="0.74803149606299213" bottom="1.0629921259842521" header="0" footer="0"/>
  <pageSetup scale="65" orientation="landscape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topLeftCell="A10" workbookViewId="0">
      <selection activeCell="L19" sqref="L19"/>
    </sheetView>
  </sheetViews>
  <sheetFormatPr baseColWidth="10" defaultColWidth="14.453125" defaultRowHeight="15" customHeight="1" x14ac:dyDescent="0.35"/>
  <cols>
    <col min="1" max="1" width="38.54296875" customWidth="1"/>
    <col min="2" max="2" width="4.7265625" customWidth="1"/>
    <col min="3" max="3" width="5.54296875" customWidth="1"/>
    <col min="4" max="4" width="21.81640625" customWidth="1"/>
    <col min="5" max="5" width="9.453125" customWidth="1"/>
    <col min="6" max="12" width="7.54296875" customWidth="1"/>
    <col min="13" max="26" width="11.453125" customWidth="1"/>
  </cols>
  <sheetData>
    <row r="1" spans="1:26" ht="62.25" customHeight="1" x14ac:dyDescent="0.35">
      <c r="A1" s="1"/>
      <c r="B1" s="23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3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35">
      <c r="A3" s="25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3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35">
      <c r="A5" s="25" t="s">
        <v>2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35">
      <c r="A6" s="26" t="s">
        <v>3</v>
      </c>
      <c r="B6" s="24"/>
      <c r="C6" s="24"/>
      <c r="D6" s="24"/>
      <c r="E6" s="27" t="s">
        <v>4</v>
      </c>
      <c r="F6" s="28"/>
      <c r="G6" s="28"/>
      <c r="H6" s="28"/>
      <c r="I6" s="28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3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35">
      <c r="A8" s="4" t="s">
        <v>5</v>
      </c>
      <c r="B8" s="29">
        <v>2</v>
      </c>
      <c r="C8" s="28"/>
      <c r="D8" s="6" t="s">
        <v>6</v>
      </c>
      <c r="E8" s="5">
        <f>'1'!E8</f>
        <v>5</v>
      </c>
      <c r="G8" s="4" t="s">
        <v>7</v>
      </c>
      <c r="H8" s="5">
        <f>'1'!H8</f>
        <v>4</v>
      </c>
      <c r="I8" s="36" t="s">
        <v>8</v>
      </c>
      <c r="J8" s="24"/>
      <c r="K8" s="24"/>
      <c r="L8" s="29" t="str">
        <f>'1'!L8</f>
        <v>SEP. 2023 - ENE. 2024</v>
      </c>
      <c r="M8" s="28"/>
      <c r="N8" s="28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35">
      <c r="A10" s="4" t="s">
        <v>31</v>
      </c>
      <c r="B10" s="29" t="str">
        <f>'1'!B10</f>
        <v>ANA FRANCISCA LULE RANGEL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35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35">
      <c r="A12" s="37" t="s">
        <v>10</v>
      </c>
      <c r="B12" s="39" t="s">
        <v>11</v>
      </c>
      <c r="C12" s="39" t="s">
        <v>12</v>
      </c>
      <c r="D12" s="32" t="s">
        <v>13</v>
      </c>
      <c r="E12" s="32" t="s">
        <v>14</v>
      </c>
      <c r="F12" s="30" t="s">
        <v>15</v>
      </c>
      <c r="G12" s="31"/>
      <c r="H12" s="32" t="s">
        <v>16</v>
      </c>
      <c r="I12" s="32" t="s">
        <v>17</v>
      </c>
      <c r="J12" s="32" t="s">
        <v>18</v>
      </c>
      <c r="K12" s="32" t="s">
        <v>19</v>
      </c>
      <c r="L12" s="32" t="s">
        <v>20</v>
      </c>
      <c r="M12" s="32" t="s">
        <v>21</v>
      </c>
      <c r="N12" s="34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35">
      <c r="A13" s="38"/>
      <c r="B13" s="33"/>
      <c r="C13" s="33"/>
      <c r="D13" s="33"/>
      <c r="E13" s="33"/>
      <c r="F13" s="9" t="s">
        <v>23</v>
      </c>
      <c r="G13" s="9" t="s">
        <v>24</v>
      </c>
      <c r="H13" s="33"/>
      <c r="I13" s="33"/>
      <c r="J13" s="33"/>
      <c r="K13" s="33"/>
      <c r="L13" s="33"/>
      <c r="M13" s="33"/>
      <c r="N13" s="35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35">
      <c r="A14" s="11" t="str">
        <f>'1'!A14</f>
        <v>MÉTODOS NUMÉRICOS</v>
      </c>
      <c r="B14" s="11"/>
      <c r="C14" s="11" t="str">
        <f>'1'!C14</f>
        <v>404A</v>
      </c>
      <c r="D14" s="11" t="str">
        <f>'1'!D14</f>
        <v>ISIC</v>
      </c>
      <c r="E14" s="11">
        <f>'1'!E14</f>
        <v>27</v>
      </c>
      <c r="F14" s="11"/>
      <c r="G14" s="11"/>
      <c r="H14" s="12"/>
      <c r="I14" s="11">
        <f>(E14-SUM(F14:G14))-K14</f>
        <v>27</v>
      </c>
      <c r="J14" s="12"/>
      <c r="K14" s="11">
        <v>0</v>
      </c>
      <c r="L14" s="12">
        <f t="shared" ref="L14" si="0">K14/E14</f>
        <v>0</v>
      </c>
      <c r="M14" s="11"/>
      <c r="N14" s="13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 x14ac:dyDescent="0.35">
      <c r="A15" s="11" t="str">
        <f>'1'!A15</f>
        <v>MÉTODOS NUMÉRICOS</v>
      </c>
      <c r="B15" s="11"/>
      <c r="C15" s="11" t="str">
        <f>'1'!C15</f>
        <v>404B</v>
      </c>
      <c r="D15" s="11" t="str">
        <f>'1'!D15</f>
        <v>ISIC</v>
      </c>
      <c r="E15" s="11">
        <f>'1'!E15</f>
        <v>28</v>
      </c>
      <c r="F15" s="11"/>
      <c r="G15" s="11"/>
      <c r="H15" s="12"/>
      <c r="I15" s="11">
        <f>(E15-SUM(F15:G15))-K15</f>
        <v>28</v>
      </c>
      <c r="J15" s="12"/>
      <c r="K15" s="11">
        <v>0</v>
      </c>
      <c r="L15" s="12">
        <f t="shared" ref="L15" si="1">K15/E15</f>
        <v>0</v>
      </c>
      <c r="M15" s="11"/>
      <c r="N15" s="13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 x14ac:dyDescent="0.35">
      <c r="A16" s="11" t="str">
        <f>'1'!A16</f>
        <v>SISTEMAS PROGRAMABLES</v>
      </c>
      <c r="B16" s="11"/>
      <c r="C16" s="11" t="str">
        <f>'1'!C16</f>
        <v>604A</v>
      </c>
      <c r="D16" s="11" t="str">
        <f>'1'!D16</f>
        <v>ISIC</v>
      </c>
      <c r="E16" s="11">
        <f>'1'!E16</f>
        <v>20</v>
      </c>
      <c r="F16" s="11"/>
      <c r="G16" s="11"/>
      <c r="H16" s="12"/>
      <c r="I16" s="11">
        <f t="shared" ref="I16:I18" si="2">(E16-SUM(F16:G16))-K16</f>
        <v>20</v>
      </c>
      <c r="J16" s="12"/>
      <c r="K16" s="11">
        <v>0</v>
      </c>
      <c r="L16" s="12">
        <f t="shared" ref="L16:L18" si="3">K16/E16</f>
        <v>0</v>
      </c>
      <c r="M16" s="11"/>
      <c r="N16" s="13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 x14ac:dyDescent="0.35">
      <c r="A17" s="11" t="str">
        <f>'1'!A17</f>
        <v>SISTEMAS PROGRAMABLES</v>
      </c>
      <c r="B17" s="11"/>
      <c r="C17" s="11" t="str">
        <f>'1'!C17</f>
        <v>604B</v>
      </c>
      <c r="D17" s="11" t="str">
        <f>'1'!D17</f>
        <v>ISIC</v>
      </c>
      <c r="E17" s="11">
        <f>'1'!E17</f>
        <v>15</v>
      </c>
      <c r="F17" s="11"/>
      <c r="G17" s="11"/>
      <c r="H17" s="12"/>
      <c r="I17" s="11">
        <f t="shared" si="2"/>
        <v>15</v>
      </c>
      <c r="J17" s="12"/>
      <c r="K17" s="11">
        <v>0</v>
      </c>
      <c r="L17" s="12">
        <f t="shared" si="3"/>
        <v>0</v>
      </c>
      <c r="M17" s="11"/>
      <c r="N17" s="13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 x14ac:dyDescent="0.35">
      <c r="A18" s="11" t="str">
        <f>'1'!A18</f>
        <v>TALLER DE INVESTIGACIÓN II</v>
      </c>
      <c r="B18" s="11"/>
      <c r="C18" s="11" t="str">
        <f>'1'!C18</f>
        <v>804A</v>
      </c>
      <c r="D18" s="11" t="str">
        <f>'1'!D18</f>
        <v>ISIC</v>
      </c>
      <c r="E18" s="11">
        <f>'1'!E18</f>
        <v>23</v>
      </c>
      <c r="F18" s="11"/>
      <c r="G18" s="11"/>
      <c r="H18" s="12"/>
      <c r="I18" s="11">
        <f t="shared" si="2"/>
        <v>23</v>
      </c>
      <c r="J18" s="12"/>
      <c r="K18" s="11">
        <v>0</v>
      </c>
      <c r="L18" s="12">
        <f t="shared" si="3"/>
        <v>0</v>
      </c>
      <c r="M18" s="11"/>
      <c r="N18" s="13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26.5" customHeight="1" x14ac:dyDescent="0.35">
      <c r="A19" s="11" t="str">
        <f>'1'!A19</f>
        <v>TALLER DE DESARROLLO DE COMPETENCIAS PROFESIONALIZANTES</v>
      </c>
      <c r="B19" s="11"/>
      <c r="C19" s="11">
        <f>'1'!C19</f>
        <v>804</v>
      </c>
      <c r="D19" s="11" t="str">
        <f>'1'!D19</f>
        <v>ISC</v>
      </c>
      <c r="E19" s="11">
        <f>'1'!E19</f>
        <v>18</v>
      </c>
      <c r="F19" s="11"/>
      <c r="G19" s="11"/>
      <c r="H19" s="12"/>
      <c r="I19" s="11">
        <f t="shared" ref="I19" si="4">(E19-SUM(F19:G19))-K19</f>
        <v>18</v>
      </c>
      <c r="J19" s="12"/>
      <c r="K19" s="11">
        <v>0</v>
      </c>
      <c r="L19" s="12">
        <f t="shared" ref="L19" si="5">K19/E19</f>
        <v>0</v>
      </c>
      <c r="M19" s="11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 x14ac:dyDescent="0.35">
      <c r="A20" s="11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 x14ac:dyDescent="0.35">
      <c r="A21" s="11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 x14ac:dyDescent="0.35">
      <c r="A22" s="11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 x14ac:dyDescent="0.35">
      <c r="A23" s="11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 x14ac:dyDescent="0.35">
      <c r="A24" s="11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 x14ac:dyDescent="0.35">
      <c r="A25" s="11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 x14ac:dyDescent="0.35">
      <c r="A26" s="11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 x14ac:dyDescent="0.35">
      <c r="A27" s="11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 x14ac:dyDescent="0.35">
      <c r="A28" s="16" t="s">
        <v>26</v>
      </c>
      <c r="B28" s="17" t="s">
        <v>25</v>
      </c>
      <c r="C28" s="17" t="s">
        <v>25</v>
      </c>
      <c r="D28" s="17" t="s">
        <v>25</v>
      </c>
      <c r="E28" s="17">
        <f>SUM(E14:E27)</f>
        <v>131</v>
      </c>
      <c r="F28" s="17">
        <f>SUM(F14:F27)</f>
        <v>0</v>
      </c>
      <c r="G28" s="17">
        <f>SUM(G14:G27)</f>
        <v>0</v>
      </c>
      <c r="H28" s="18"/>
      <c r="I28" s="17">
        <f>SUM(I14:I27)</f>
        <v>131</v>
      </c>
      <c r="J28" s="18"/>
      <c r="K28" s="17">
        <f>SUM(K14:K27)</f>
        <v>0</v>
      </c>
      <c r="L28" s="18">
        <f t="shared" ref="L28" si="6">K28/E28</f>
        <v>0</v>
      </c>
      <c r="M28" s="22" t="e">
        <f>AVERAGE(M14:M27)</f>
        <v>#DIV/0!</v>
      </c>
      <c r="N28" s="19" t="e">
        <f>AVERAGE(N14:N27)</f>
        <v>#DIV/0!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35">
      <c r="A30" s="42" t="s">
        <v>27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35">
      <c r="A32" s="20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35">
      <c r="A33" s="1"/>
      <c r="B33" s="43" t="s">
        <v>28</v>
      </c>
      <c r="C33" s="24"/>
      <c r="D33" s="24"/>
      <c r="E33" s="1"/>
      <c r="F33" s="1"/>
      <c r="G33" s="25" t="s">
        <v>29</v>
      </c>
      <c r="H33" s="24"/>
      <c r="I33" s="24"/>
      <c r="J33" s="24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35">
      <c r="A34" s="1"/>
      <c r="B34" s="44"/>
      <c r="C34" s="28"/>
      <c r="D34" s="28"/>
      <c r="E34" s="1"/>
      <c r="F34" s="1"/>
      <c r="G34" s="29"/>
      <c r="H34" s="28"/>
      <c r="I34" s="28"/>
      <c r="J34" s="28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35">
      <c r="A35" s="45" t="s">
        <v>30</v>
      </c>
      <c r="B35" s="24"/>
      <c r="C35" s="8"/>
      <c r="D35" s="1"/>
      <c r="E35" s="45"/>
      <c r="F35" s="24"/>
      <c r="G35" s="24"/>
      <c r="H35" s="24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35">
      <c r="A37" s="1"/>
      <c r="B37" s="40" t="str">
        <f>B10</f>
        <v>ANA FRANCISCA LULE RANGEL</v>
      </c>
      <c r="C37" s="24"/>
      <c r="D37" s="24"/>
      <c r="E37" s="21"/>
      <c r="F37" s="21"/>
      <c r="G37" s="41" t="str">
        <f>'1'!$G$37</f>
        <v>DIEGO DE JESÚS VELÁZQUEZ LUCHO</v>
      </c>
      <c r="H37" s="24"/>
      <c r="I37" s="24"/>
      <c r="J37" s="24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3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3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3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3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3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3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3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3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3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3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3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3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3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3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3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3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3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3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3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3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  <mergeCell ref="A12:A13"/>
    <mergeCell ref="B12:B13"/>
    <mergeCell ref="C12:C13"/>
    <mergeCell ref="D12:D13"/>
    <mergeCell ref="E12:E13"/>
    <mergeCell ref="B8:C8"/>
    <mergeCell ref="L8:N8"/>
    <mergeCell ref="F12:G12"/>
    <mergeCell ref="H12:H13"/>
    <mergeCell ref="I12:I13"/>
    <mergeCell ref="J12:J13"/>
    <mergeCell ref="K12:K13"/>
    <mergeCell ref="L12:L13"/>
    <mergeCell ref="M12:M13"/>
    <mergeCell ref="N12:N13"/>
    <mergeCell ref="I8:K8"/>
    <mergeCell ref="B10:L10"/>
    <mergeCell ref="B1:N1"/>
    <mergeCell ref="A3:N3"/>
    <mergeCell ref="A5:N5"/>
    <mergeCell ref="A6:D6"/>
    <mergeCell ref="E6:I6"/>
  </mergeCells>
  <printOptions horizontalCentered="1"/>
  <pageMargins left="0.70866141732283472" right="0.70866141732283472" top="0.74803149606299213" bottom="1.0629921259842521" header="0" footer="0"/>
  <pageSetup scale="65" orientation="landscape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2"/>
  <sheetViews>
    <sheetView topLeftCell="A10" workbookViewId="0">
      <selection activeCell="E15" sqref="E15"/>
    </sheetView>
  </sheetViews>
  <sheetFormatPr baseColWidth="10" defaultColWidth="14.453125" defaultRowHeight="15" customHeight="1" x14ac:dyDescent="0.35"/>
  <cols>
    <col min="1" max="1" width="38.54296875" customWidth="1"/>
    <col min="2" max="2" width="4.7265625" customWidth="1"/>
    <col min="3" max="3" width="5.54296875" customWidth="1"/>
    <col min="4" max="4" width="21.81640625" customWidth="1"/>
    <col min="5" max="5" width="9.453125" customWidth="1"/>
    <col min="6" max="12" width="7.54296875" customWidth="1"/>
    <col min="13" max="26" width="11.453125" customWidth="1"/>
  </cols>
  <sheetData>
    <row r="1" spans="1:26" ht="62.25" customHeight="1" x14ac:dyDescent="0.35">
      <c r="A1" s="1"/>
      <c r="B1" s="23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3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35">
      <c r="A3" s="25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3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35">
      <c r="A5" s="25" t="s">
        <v>2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35">
      <c r="A6" s="26" t="s">
        <v>3</v>
      </c>
      <c r="B6" s="24"/>
      <c r="C6" s="24"/>
      <c r="D6" s="24"/>
      <c r="E6" s="27" t="s">
        <v>32</v>
      </c>
      <c r="F6" s="28"/>
      <c r="G6" s="28"/>
      <c r="H6" s="28"/>
      <c r="I6" s="28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3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35">
      <c r="A8" s="4" t="s">
        <v>5</v>
      </c>
      <c r="B8" s="29">
        <v>3</v>
      </c>
      <c r="C8" s="28"/>
      <c r="D8" s="6" t="s">
        <v>6</v>
      </c>
      <c r="E8" s="5">
        <f>'1'!E8</f>
        <v>5</v>
      </c>
      <c r="G8" s="4" t="s">
        <v>7</v>
      </c>
      <c r="H8" s="5">
        <f>'1'!H8</f>
        <v>4</v>
      </c>
      <c r="I8" s="36" t="s">
        <v>8</v>
      </c>
      <c r="J8" s="24"/>
      <c r="K8" s="24"/>
      <c r="L8" s="29" t="str">
        <f>'1'!L8</f>
        <v>SEP. 2023 - ENE. 2024</v>
      </c>
      <c r="M8" s="28"/>
      <c r="N8" s="28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35">
      <c r="A10" s="4" t="s">
        <v>31</v>
      </c>
      <c r="B10" s="29" t="str">
        <f>'1'!B10</f>
        <v>ANA FRANCISCA LULE RANGEL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35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35">
      <c r="A12" s="37" t="s">
        <v>10</v>
      </c>
      <c r="B12" s="39" t="s">
        <v>11</v>
      </c>
      <c r="C12" s="39" t="s">
        <v>12</v>
      </c>
      <c r="D12" s="32" t="s">
        <v>13</v>
      </c>
      <c r="E12" s="32" t="s">
        <v>14</v>
      </c>
      <c r="F12" s="30" t="s">
        <v>15</v>
      </c>
      <c r="G12" s="31"/>
      <c r="H12" s="32" t="s">
        <v>16</v>
      </c>
      <c r="I12" s="32" t="s">
        <v>17</v>
      </c>
      <c r="J12" s="32" t="s">
        <v>18</v>
      </c>
      <c r="K12" s="32" t="s">
        <v>19</v>
      </c>
      <c r="L12" s="32" t="s">
        <v>20</v>
      </c>
      <c r="M12" s="32" t="s">
        <v>21</v>
      </c>
      <c r="N12" s="34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35">
      <c r="A13" s="38"/>
      <c r="B13" s="33"/>
      <c r="C13" s="33"/>
      <c r="D13" s="33"/>
      <c r="E13" s="33"/>
      <c r="F13" s="9" t="s">
        <v>23</v>
      </c>
      <c r="G13" s="9" t="s">
        <v>24</v>
      </c>
      <c r="H13" s="33"/>
      <c r="I13" s="33"/>
      <c r="J13" s="33"/>
      <c r="K13" s="33"/>
      <c r="L13" s="33"/>
      <c r="M13" s="33"/>
      <c r="N13" s="35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35">
      <c r="A14" s="11" t="str">
        <f>'1'!A14</f>
        <v>MÉTODOS NUMÉRICOS</v>
      </c>
      <c r="B14" s="11"/>
      <c r="C14" s="11" t="str">
        <f>'1'!C14</f>
        <v>404A</v>
      </c>
      <c r="D14" s="11" t="str">
        <f>'1'!D$14</f>
        <v>ISIC</v>
      </c>
      <c r="E14" s="11">
        <f>'1'!E14</f>
        <v>27</v>
      </c>
      <c r="F14" s="11"/>
      <c r="G14" s="11"/>
      <c r="H14" s="12"/>
      <c r="I14" s="11">
        <f>(E14-SUM(F14:G14))-K14</f>
        <v>27</v>
      </c>
      <c r="J14" s="12"/>
      <c r="K14" s="11">
        <v>0</v>
      </c>
      <c r="L14" s="12">
        <f t="shared" ref="L14:L19" si="0">K14/E14</f>
        <v>0</v>
      </c>
      <c r="M14" s="11"/>
      <c r="N14" s="13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 x14ac:dyDescent="0.35">
      <c r="A15" s="11" t="str">
        <f>'1'!A15</f>
        <v>MÉTODOS NUMÉRICOS</v>
      </c>
      <c r="B15" s="11"/>
      <c r="C15" s="11" t="str">
        <f>'1'!C15</f>
        <v>404B</v>
      </c>
      <c r="D15" s="11" t="str">
        <f>'1'!D$14</f>
        <v>ISIC</v>
      </c>
      <c r="E15" s="11">
        <f>'1'!E15</f>
        <v>28</v>
      </c>
      <c r="F15" s="11"/>
      <c r="G15" s="11"/>
      <c r="H15" s="12"/>
      <c r="I15" s="11">
        <f>(E15-SUM(F15:G15))-K15</f>
        <v>28</v>
      </c>
      <c r="J15" s="12"/>
      <c r="K15" s="11">
        <v>0</v>
      </c>
      <c r="L15" s="12">
        <f t="shared" ref="L15" si="1">K15/E15</f>
        <v>0</v>
      </c>
      <c r="M15" s="11"/>
      <c r="N15" s="13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 x14ac:dyDescent="0.35">
      <c r="A16" s="11" t="str">
        <f>'1'!A16</f>
        <v>SISTEMAS PROGRAMABLES</v>
      </c>
      <c r="B16" s="11"/>
      <c r="C16" s="11" t="str">
        <f>'1'!C16</f>
        <v>604A</v>
      </c>
      <c r="D16" s="11" t="str">
        <f>'1'!D$15</f>
        <v>ISIC</v>
      </c>
      <c r="E16" s="11">
        <f>'1'!E16</f>
        <v>20</v>
      </c>
      <c r="F16" s="11"/>
      <c r="G16" s="11"/>
      <c r="H16" s="12"/>
      <c r="I16" s="11">
        <f>(E16-SUM(F16:G16))-K16</f>
        <v>20</v>
      </c>
      <c r="J16" s="12"/>
      <c r="K16" s="11">
        <v>0</v>
      </c>
      <c r="L16" s="12">
        <f t="shared" si="0"/>
        <v>0</v>
      </c>
      <c r="M16" s="11"/>
      <c r="N16" s="13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 x14ac:dyDescent="0.35">
      <c r="A17" s="11" t="str">
        <f>'1'!A17</f>
        <v>SISTEMAS PROGRAMABLES</v>
      </c>
      <c r="B17" s="11"/>
      <c r="C17" s="11" t="str">
        <f>'1'!C17</f>
        <v>604B</v>
      </c>
      <c r="D17" s="11" t="str">
        <f>'1'!D$15</f>
        <v>ISIC</v>
      </c>
      <c r="E17" s="11">
        <f>'1'!E17</f>
        <v>15</v>
      </c>
      <c r="F17" s="11"/>
      <c r="G17" s="11"/>
      <c r="H17" s="12"/>
      <c r="I17" s="11">
        <f>(E17-SUM(F17:G17))-K17</f>
        <v>15</v>
      </c>
      <c r="J17" s="12"/>
      <c r="K17" s="11">
        <v>0</v>
      </c>
      <c r="L17" s="12">
        <f t="shared" ref="L17" si="2">K17/E17</f>
        <v>0</v>
      </c>
      <c r="M17" s="11"/>
      <c r="N17" s="13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 x14ac:dyDescent="0.35">
      <c r="A18" s="11" t="str">
        <f>'1'!A18</f>
        <v>TALLER DE INVESTIGACIÓN II</v>
      </c>
      <c r="B18" s="11"/>
      <c r="C18" s="11" t="str">
        <f>'1'!C18</f>
        <v>804A</v>
      </c>
      <c r="D18" s="11" t="str">
        <f>'1'!D16</f>
        <v>ISIC</v>
      </c>
      <c r="E18" s="11">
        <f>'1'!E18</f>
        <v>23</v>
      </c>
      <c r="F18" s="11"/>
      <c r="G18" s="11"/>
      <c r="H18" s="12"/>
      <c r="I18" s="11">
        <f t="shared" ref="I18:I19" si="3">(E18-SUM(F18:G18))-K18</f>
        <v>23</v>
      </c>
      <c r="J18" s="12"/>
      <c r="K18" s="11">
        <v>0</v>
      </c>
      <c r="L18" s="12">
        <f t="shared" si="0"/>
        <v>0</v>
      </c>
      <c r="M18" s="11"/>
      <c r="N18" s="13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26" customHeight="1" x14ac:dyDescent="0.35">
      <c r="A19" s="11" t="str">
        <f>'1'!A19</f>
        <v>TALLER DE DESARROLLO DE COMPETENCIAS PROFESIONALIZANTES</v>
      </c>
      <c r="B19" s="11"/>
      <c r="C19" s="11">
        <f>'1'!C19</f>
        <v>804</v>
      </c>
      <c r="D19" s="11" t="str">
        <f>'1'!D17</f>
        <v>ISIC</v>
      </c>
      <c r="E19" s="11">
        <f>'1'!E19</f>
        <v>18</v>
      </c>
      <c r="F19" s="11"/>
      <c r="G19" s="11"/>
      <c r="H19" s="12"/>
      <c r="I19" s="11">
        <f t="shared" si="3"/>
        <v>18</v>
      </c>
      <c r="J19" s="12"/>
      <c r="K19" s="11">
        <v>0</v>
      </c>
      <c r="L19" s="12">
        <f t="shared" si="0"/>
        <v>0</v>
      </c>
      <c r="M19" s="11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 x14ac:dyDescent="0.35">
      <c r="A20" s="11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 x14ac:dyDescent="0.35">
      <c r="A21" s="11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 x14ac:dyDescent="0.35">
      <c r="A22" s="11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 x14ac:dyDescent="0.35">
      <c r="A23" s="11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 x14ac:dyDescent="0.35">
      <c r="A24" s="11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 x14ac:dyDescent="0.35">
      <c r="A25" s="11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 x14ac:dyDescent="0.35">
      <c r="A26" s="11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2.75" customHeight="1" x14ac:dyDescent="0.35">
      <c r="A27" s="11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 x14ac:dyDescent="0.35">
      <c r="A28" s="11"/>
      <c r="B28" s="11"/>
      <c r="C28" s="11"/>
      <c r="D28" s="11"/>
      <c r="E28" s="11"/>
      <c r="F28" s="11"/>
      <c r="G28" s="11"/>
      <c r="H28" s="12"/>
      <c r="I28" s="11"/>
      <c r="J28" s="12"/>
      <c r="K28" s="11"/>
      <c r="L28" s="12"/>
      <c r="M28" s="11"/>
      <c r="N28" s="13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</row>
    <row r="29" spans="1:26" ht="16.5" customHeight="1" x14ac:dyDescent="0.35">
      <c r="A29" s="11"/>
      <c r="B29" s="11"/>
      <c r="C29" s="11"/>
      <c r="D29" s="11"/>
      <c r="E29" s="11"/>
      <c r="F29" s="11"/>
      <c r="G29" s="11"/>
      <c r="H29" s="12"/>
      <c r="I29" s="11"/>
      <c r="J29" s="12"/>
      <c r="K29" s="11"/>
      <c r="L29" s="12"/>
      <c r="M29" s="11"/>
      <c r="N29" s="13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</row>
    <row r="30" spans="1:26" ht="12.75" customHeight="1" x14ac:dyDescent="0.35">
      <c r="A30" s="16" t="s">
        <v>26</v>
      </c>
      <c r="B30" s="17" t="s">
        <v>25</v>
      </c>
      <c r="C30" s="17" t="s">
        <v>25</v>
      </c>
      <c r="D30" s="17" t="s">
        <v>25</v>
      </c>
      <c r="E30" s="17">
        <f>SUM(E14:E29)</f>
        <v>131</v>
      </c>
      <c r="F30" s="17">
        <f>SUM(F14:F29)</f>
        <v>0</v>
      </c>
      <c r="G30" s="17">
        <f>SUM(G14:G29)</f>
        <v>0</v>
      </c>
      <c r="H30" s="18"/>
      <c r="I30" s="17">
        <f>SUM(I14:I29)</f>
        <v>131</v>
      </c>
      <c r="J30" s="18"/>
      <c r="K30" s="17">
        <f>SUM(K14:K29)</f>
        <v>0</v>
      </c>
      <c r="L30" s="18">
        <f t="shared" ref="L30" si="4">K30/E30</f>
        <v>0</v>
      </c>
      <c r="M30" s="17" t="e">
        <f>AVERAGE(M14:M29)</f>
        <v>#DIV/0!</v>
      </c>
      <c r="N30" s="19" t="e">
        <f>AVERAGE(N14:N29)</f>
        <v>#DIV/0!</v>
      </c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0" customHeight="1" x14ac:dyDescent="0.35">
      <c r="A32" s="42" t="s">
        <v>27</v>
      </c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35">
      <c r="A34" s="20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35">
      <c r="A35" s="1"/>
      <c r="B35" s="43" t="s">
        <v>28</v>
      </c>
      <c r="C35" s="24"/>
      <c r="D35" s="24"/>
      <c r="E35" s="1"/>
      <c r="F35" s="1"/>
      <c r="G35" s="25" t="s">
        <v>29</v>
      </c>
      <c r="H35" s="24"/>
      <c r="I35" s="24"/>
      <c r="J35" s="24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62.25" customHeight="1" x14ac:dyDescent="0.35">
      <c r="A36" s="1"/>
      <c r="B36" s="44"/>
      <c r="C36" s="28"/>
      <c r="D36" s="28"/>
      <c r="E36" s="1"/>
      <c r="F36" s="1"/>
      <c r="G36" s="29"/>
      <c r="H36" s="28"/>
      <c r="I36" s="28"/>
      <c r="J36" s="28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hidden="1" customHeight="1" x14ac:dyDescent="0.35">
      <c r="A37" s="45" t="s">
        <v>30</v>
      </c>
      <c r="B37" s="24"/>
      <c r="C37" s="8"/>
      <c r="D37" s="1"/>
      <c r="E37" s="45"/>
      <c r="F37" s="24"/>
      <c r="G37" s="24"/>
      <c r="H37" s="24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hidden="1" customHeight="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45" customHeight="1" x14ac:dyDescent="0.35">
      <c r="A39" s="1"/>
      <c r="B39" s="40" t="str">
        <f>B10</f>
        <v>ANA FRANCISCA LULE RANGEL</v>
      </c>
      <c r="C39" s="24"/>
      <c r="D39" s="24"/>
      <c r="E39" s="21"/>
      <c r="F39" s="21"/>
      <c r="G39" s="41" t="str">
        <f>'1'!$G$37</f>
        <v>DIEGO DE JESÚS VELÁZQUEZ LUCHO</v>
      </c>
      <c r="H39" s="24"/>
      <c r="I39" s="24"/>
      <c r="J39" s="24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3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3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3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3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3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3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3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3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3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3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3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3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3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3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3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3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3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3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3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3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2.75" customHeight="1" x14ac:dyDescent="0.3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2.75" customHeight="1" x14ac:dyDescent="0.3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</sheetData>
  <mergeCells count="31">
    <mergeCell ref="B39:D39"/>
    <mergeCell ref="G39:J39"/>
    <mergeCell ref="A32:N32"/>
    <mergeCell ref="B35:D35"/>
    <mergeCell ref="G35:J35"/>
    <mergeCell ref="B36:D36"/>
    <mergeCell ref="G36:J36"/>
    <mergeCell ref="A37:B37"/>
    <mergeCell ref="E37:H37"/>
    <mergeCell ref="A12:A13"/>
    <mergeCell ref="B12:B13"/>
    <mergeCell ref="C12:C13"/>
    <mergeCell ref="D12:D13"/>
    <mergeCell ref="E12:E13"/>
    <mergeCell ref="B8:C8"/>
    <mergeCell ref="L8:N8"/>
    <mergeCell ref="F12:G12"/>
    <mergeCell ref="H12:H13"/>
    <mergeCell ref="I12:I13"/>
    <mergeCell ref="J12:J13"/>
    <mergeCell ref="K12:K13"/>
    <mergeCell ref="L12:L13"/>
    <mergeCell ref="M12:M13"/>
    <mergeCell ref="N12:N13"/>
    <mergeCell ref="I8:K8"/>
    <mergeCell ref="B10:L10"/>
    <mergeCell ref="B1:N1"/>
    <mergeCell ref="A3:N3"/>
    <mergeCell ref="A5:N5"/>
    <mergeCell ref="A6:D6"/>
    <mergeCell ref="E6:I6"/>
  </mergeCells>
  <printOptions horizontalCentered="1"/>
  <pageMargins left="0.70866141732283472" right="0.70866141732283472" top="0.74803149606299213" bottom="1.0629921259842521" header="0" footer="0"/>
  <pageSetup scale="65" orientation="landscape" r:id="rId1"/>
  <headerFooter>
    <oddFooter>&amp;RAgosto 2022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10"/>
  <sheetViews>
    <sheetView topLeftCell="A4" zoomScaleNormal="100" workbookViewId="0">
      <selection activeCell="J28" sqref="J28"/>
    </sheetView>
  </sheetViews>
  <sheetFormatPr baseColWidth="10" defaultColWidth="14.453125" defaultRowHeight="15" customHeight="1" x14ac:dyDescent="0.35"/>
  <cols>
    <col min="1" max="1" width="38.54296875" customWidth="1"/>
    <col min="2" max="2" width="4.7265625" customWidth="1"/>
    <col min="3" max="3" width="5.54296875" customWidth="1"/>
    <col min="4" max="4" width="21.81640625" customWidth="1"/>
    <col min="5" max="5" width="9.453125" customWidth="1"/>
    <col min="6" max="12" width="7.54296875" customWidth="1"/>
    <col min="13" max="26" width="11.453125" customWidth="1"/>
  </cols>
  <sheetData>
    <row r="1" spans="1:26" ht="62.25" customHeight="1" x14ac:dyDescent="0.35">
      <c r="A1" s="1"/>
      <c r="B1" s="23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3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35">
      <c r="A3" s="25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3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35">
      <c r="A5" s="25" t="s">
        <v>2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35">
      <c r="A6" s="26" t="s">
        <v>3</v>
      </c>
      <c r="B6" s="24"/>
      <c r="C6" s="24"/>
      <c r="D6" s="24"/>
      <c r="E6" s="27" t="s">
        <v>32</v>
      </c>
      <c r="F6" s="28"/>
      <c r="G6" s="28"/>
      <c r="H6" s="28"/>
      <c r="I6" s="28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3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35">
      <c r="A8" s="4" t="s">
        <v>5</v>
      </c>
      <c r="B8" s="29">
        <v>4</v>
      </c>
      <c r="C8" s="28"/>
      <c r="D8" s="6" t="s">
        <v>6</v>
      </c>
      <c r="E8" s="5">
        <f>'1'!E8</f>
        <v>5</v>
      </c>
      <c r="G8" s="4" t="s">
        <v>7</v>
      </c>
      <c r="H8" s="5">
        <f>'1'!H8</f>
        <v>4</v>
      </c>
      <c r="I8" s="36" t="s">
        <v>8</v>
      </c>
      <c r="J8" s="24"/>
      <c r="K8" s="24"/>
      <c r="L8" s="29" t="str">
        <f>'1'!L8</f>
        <v>SEP. 2023 - ENE. 2024</v>
      </c>
      <c r="M8" s="28"/>
      <c r="N8" s="28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35">
      <c r="A10" s="4" t="s">
        <v>31</v>
      </c>
      <c r="B10" s="29" t="str">
        <f>'1'!B10</f>
        <v>ANA FRANCISCA LULE RANGEL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35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35">
      <c r="A12" s="37" t="s">
        <v>10</v>
      </c>
      <c r="B12" s="39" t="s">
        <v>11</v>
      </c>
      <c r="C12" s="39" t="s">
        <v>12</v>
      </c>
      <c r="D12" s="32" t="s">
        <v>13</v>
      </c>
      <c r="E12" s="32" t="s">
        <v>14</v>
      </c>
      <c r="F12" s="30" t="s">
        <v>15</v>
      </c>
      <c r="G12" s="31"/>
      <c r="H12" s="32" t="s">
        <v>16</v>
      </c>
      <c r="I12" s="32" t="s">
        <v>17</v>
      </c>
      <c r="J12" s="32" t="s">
        <v>18</v>
      </c>
      <c r="K12" s="32" t="s">
        <v>19</v>
      </c>
      <c r="L12" s="32" t="s">
        <v>20</v>
      </c>
      <c r="M12" s="32" t="s">
        <v>21</v>
      </c>
      <c r="N12" s="34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5" customHeight="1" x14ac:dyDescent="0.35">
      <c r="A13" s="38"/>
      <c r="B13" s="33"/>
      <c r="C13" s="33"/>
      <c r="D13" s="33"/>
      <c r="E13" s="33"/>
      <c r="F13" s="9" t="s">
        <v>23</v>
      </c>
      <c r="G13" s="9" t="s">
        <v>24</v>
      </c>
      <c r="H13" s="33"/>
      <c r="I13" s="33"/>
      <c r="J13" s="33"/>
      <c r="K13" s="33"/>
      <c r="L13" s="33"/>
      <c r="M13" s="33"/>
      <c r="N13" s="35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35">
      <c r="A14" s="11" t="str">
        <f>'1'!A14</f>
        <v>MÉTODOS NUMÉRICOS</v>
      </c>
      <c r="B14" s="11"/>
      <c r="C14" s="11" t="str">
        <f>'1'!C14</f>
        <v>404A</v>
      </c>
      <c r="D14" s="11" t="str">
        <f>'1'!D14</f>
        <v>ISIC</v>
      </c>
      <c r="E14" s="11">
        <f>'1'!E14</f>
        <v>27</v>
      </c>
      <c r="F14" s="11"/>
      <c r="G14" s="11"/>
      <c r="H14" s="12"/>
      <c r="I14" s="11">
        <f>(E14-SUM(F14:G14))-K14</f>
        <v>27</v>
      </c>
      <c r="J14" s="12"/>
      <c r="K14" s="11">
        <v>0</v>
      </c>
      <c r="L14" s="12">
        <f t="shared" ref="L14" si="0">K14/E14</f>
        <v>0</v>
      </c>
      <c r="M14" s="11"/>
      <c r="N14" s="13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 x14ac:dyDescent="0.35">
      <c r="A15" s="11" t="str">
        <f>'1'!A15</f>
        <v>MÉTODOS NUMÉRICOS</v>
      </c>
      <c r="B15" s="11"/>
      <c r="C15" s="11" t="str">
        <f>'1'!C15</f>
        <v>404B</v>
      </c>
      <c r="D15" s="11" t="str">
        <f>'1'!D15</f>
        <v>ISIC</v>
      </c>
      <c r="E15" s="11">
        <f>'1'!E15</f>
        <v>28</v>
      </c>
      <c r="F15" s="11"/>
      <c r="G15" s="11"/>
      <c r="H15" s="12"/>
      <c r="I15" s="11">
        <f t="shared" ref="I15:I19" si="1">(E15-SUM(F15:G15))-K15</f>
        <v>28</v>
      </c>
      <c r="J15" s="12"/>
      <c r="K15" s="11">
        <v>0</v>
      </c>
      <c r="L15" s="12">
        <f t="shared" ref="L15:L19" si="2">K15/E15</f>
        <v>0</v>
      </c>
      <c r="M15" s="11"/>
      <c r="N15" s="13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 x14ac:dyDescent="0.35">
      <c r="A16" s="11" t="str">
        <f>'1'!A16</f>
        <v>SISTEMAS PROGRAMABLES</v>
      </c>
      <c r="B16" s="11"/>
      <c r="C16" s="11" t="str">
        <f>'1'!C16</f>
        <v>604A</v>
      </c>
      <c r="D16" s="11" t="str">
        <f>'1'!D16</f>
        <v>ISIC</v>
      </c>
      <c r="E16" s="11">
        <f>'1'!E16</f>
        <v>20</v>
      </c>
      <c r="F16" s="11"/>
      <c r="G16" s="11"/>
      <c r="H16" s="12"/>
      <c r="I16" s="11">
        <f t="shared" si="1"/>
        <v>20</v>
      </c>
      <c r="J16" s="12"/>
      <c r="K16" s="11">
        <v>0</v>
      </c>
      <c r="L16" s="12">
        <f t="shared" si="2"/>
        <v>0</v>
      </c>
      <c r="M16" s="11"/>
      <c r="N16" s="13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 x14ac:dyDescent="0.35">
      <c r="A17" s="11" t="str">
        <f>'1'!A17</f>
        <v>SISTEMAS PROGRAMABLES</v>
      </c>
      <c r="B17" s="11"/>
      <c r="C17" s="11" t="str">
        <f>'1'!C17</f>
        <v>604B</v>
      </c>
      <c r="D17" s="11" t="str">
        <f>'1'!D17</f>
        <v>ISIC</v>
      </c>
      <c r="E17" s="11">
        <f>'1'!E17</f>
        <v>15</v>
      </c>
      <c r="F17" s="11"/>
      <c r="G17" s="11"/>
      <c r="H17" s="12"/>
      <c r="I17" s="11">
        <f t="shared" si="1"/>
        <v>15</v>
      </c>
      <c r="J17" s="12"/>
      <c r="K17" s="11">
        <v>0</v>
      </c>
      <c r="L17" s="12">
        <f t="shared" si="2"/>
        <v>0</v>
      </c>
      <c r="M17" s="11"/>
      <c r="N17" s="13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 x14ac:dyDescent="0.35">
      <c r="A18" s="11" t="str">
        <f>'1'!A18</f>
        <v>TALLER DE INVESTIGACIÓN II</v>
      </c>
      <c r="B18" s="11"/>
      <c r="C18" s="11" t="str">
        <f>'1'!C18</f>
        <v>804A</v>
      </c>
      <c r="D18" s="11" t="str">
        <f>'1'!D18</f>
        <v>ISIC</v>
      </c>
      <c r="E18" s="11">
        <f>'1'!E18</f>
        <v>23</v>
      </c>
      <c r="F18" s="11"/>
      <c r="G18" s="11"/>
      <c r="H18" s="12"/>
      <c r="I18" s="11">
        <f t="shared" si="1"/>
        <v>23</v>
      </c>
      <c r="J18" s="12"/>
      <c r="K18" s="11">
        <v>0</v>
      </c>
      <c r="L18" s="12">
        <f t="shared" si="2"/>
        <v>0</v>
      </c>
      <c r="M18" s="11"/>
      <c r="N18" s="13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26.5" customHeight="1" x14ac:dyDescent="0.35">
      <c r="A19" s="11" t="str">
        <f>'1'!A19</f>
        <v>TALLER DE DESARROLLO DE COMPETENCIAS PROFESIONALIZANTES</v>
      </c>
      <c r="B19" s="11"/>
      <c r="C19" s="11">
        <f>'1'!C19</f>
        <v>804</v>
      </c>
      <c r="D19" s="11" t="str">
        <f>'1'!D19</f>
        <v>ISC</v>
      </c>
      <c r="E19" s="11">
        <f>'1'!E19</f>
        <v>18</v>
      </c>
      <c r="F19" s="11"/>
      <c r="G19" s="11"/>
      <c r="H19" s="12"/>
      <c r="I19" s="11">
        <f t="shared" si="1"/>
        <v>18</v>
      </c>
      <c r="J19" s="12"/>
      <c r="K19" s="11">
        <v>0</v>
      </c>
      <c r="L19" s="12">
        <f t="shared" si="2"/>
        <v>0</v>
      </c>
      <c r="M19" s="11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 x14ac:dyDescent="0.35">
      <c r="A20" s="11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 x14ac:dyDescent="0.35">
      <c r="A21" s="11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 x14ac:dyDescent="0.35">
      <c r="A22" s="11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 x14ac:dyDescent="0.35">
      <c r="A23" s="11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 x14ac:dyDescent="0.35">
      <c r="A24" s="11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 x14ac:dyDescent="0.35">
      <c r="A25" s="11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 x14ac:dyDescent="0.35">
      <c r="A26" s="11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2.75" customHeight="1" x14ac:dyDescent="0.35">
      <c r="A27" s="11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 x14ac:dyDescent="0.35">
      <c r="A28" s="11"/>
      <c r="B28" s="11"/>
      <c r="C28" s="11"/>
      <c r="D28" s="11"/>
      <c r="E28" s="11"/>
      <c r="F28" s="11"/>
      <c r="G28" s="11"/>
      <c r="H28" s="12"/>
      <c r="I28" s="11"/>
      <c r="J28" s="12"/>
      <c r="K28" s="11"/>
      <c r="L28" s="12"/>
      <c r="M28" s="11"/>
      <c r="N28" s="13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</row>
    <row r="29" spans="1:26" ht="12.75" customHeight="1" x14ac:dyDescent="0.35">
      <c r="A29" s="11"/>
      <c r="B29" s="11"/>
      <c r="C29" s="11"/>
      <c r="D29" s="11"/>
      <c r="E29" s="11"/>
      <c r="F29" s="11"/>
      <c r="G29" s="11"/>
      <c r="H29" s="12"/>
      <c r="I29" s="11"/>
      <c r="J29" s="12"/>
      <c r="K29" s="11"/>
      <c r="L29" s="12"/>
      <c r="M29" s="11"/>
      <c r="N29" s="13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</row>
    <row r="30" spans="1:26" ht="12.75" customHeight="1" x14ac:dyDescent="0.35">
      <c r="A30" s="11"/>
      <c r="B30" s="11"/>
      <c r="C30" s="11"/>
      <c r="D30" s="11"/>
      <c r="E30" s="11"/>
      <c r="F30" s="11"/>
      <c r="G30" s="11"/>
      <c r="H30" s="12"/>
      <c r="I30" s="11"/>
      <c r="J30" s="12"/>
      <c r="K30" s="11"/>
      <c r="L30" s="12"/>
      <c r="M30" s="11"/>
      <c r="N30" s="13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</row>
    <row r="31" spans="1:26" ht="12.75" customHeight="1" x14ac:dyDescent="0.35">
      <c r="A31" s="11"/>
      <c r="B31" s="11"/>
      <c r="C31" s="11"/>
      <c r="D31" s="11"/>
      <c r="E31" s="11"/>
      <c r="F31" s="11"/>
      <c r="G31" s="11"/>
      <c r="H31" s="12"/>
      <c r="I31" s="11"/>
      <c r="J31" s="12"/>
      <c r="K31" s="11"/>
      <c r="L31" s="12"/>
      <c r="M31" s="11"/>
      <c r="N31" s="13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</row>
    <row r="32" spans="1:26" ht="12.75" customHeight="1" x14ac:dyDescent="0.35">
      <c r="A32" s="11"/>
      <c r="B32" s="11"/>
      <c r="C32" s="11"/>
      <c r="D32" s="11"/>
      <c r="E32" s="11"/>
      <c r="F32" s="11"/>
      <c r="G32" s="11"/>
      <c r="H32" s="12"/>
      <c r="I32" s="11"/>
      <c r="J32" s="12"/>
      <c r="K32" s="11"/>
      <c r="L32" s="12"/>
      <c r="M32" s="11"/>
      <c r="N32" s="13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</row>
    <row r="33" spans="1:26" ht="12.75" customHeight="1" x14ac:dyDescent="0.35">
      <c r="A33" s="11"/>
      <c r="B33" s="11"/>
      <c r="C33" s="11"/>
      <c r="D33" s="11"/>
      <c r="E33" s="11"/>
      <c r="F33" s="11"/>
      <c r="G33" s="11"/>
      <c r="H33" s="12"/>
      <c r="I33" s="11"/>
      <c r="J33" s="12"/>
      <c r="K33" s="11"/>
      <c r="L33" s="12"/>
      <c r="M33" s="11"/>
      <c r="N33" s="13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</row>
    <row r="34" spans="1:26" ht="12.75" customHeight="1" x14ac:dyDescent="0.35">
      <c r="A34" s="11"/>
      <c r="B34" s="11"/>
      <c r="C34" s="11"/>
      <c r="D34" s="11"/>
      <c r="E34" s="11"/>
      <c r="F34" s="11"/>
      <c r="G34" s="11"/>
      <c r="H34" s="12"/>
      <c r="I34" s="11"/>
      <c r="J34" s="12"/>
      <c r="K34" s="11"/>
      <c r="L34" s="12"/>
      <c r="M34" s="11"/>
      <c r="N34" s="13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</row>
    <row r="35" spans="1:26" ht="12.75" customHeight="1" x14ac:dyDescent="0.35">
      <c r="A35" s="11"/>
      <c r="B35" s="11"/>
      <c r="C35" s="11"/>
      <c r="D35" s="11"/>
      <c r="E35" s="11"/>
      <c r="F35" s="11"/>
      <c r="G35" s="11"/>
      <c r="H35" s="12"/>
      <c r="I35" s="11"/>
      <c r="J35" s="12"/>
      <c r="K35" s="11"/>
      <c r="L35" s="12"/>
      <c r="M35" s="11"/>
      <c r="N35" s="13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</row>
    <row r="36" spans="1:26" ht="12.75" customHeight="1" x14ac:dyDescent="0.35">
      <c r="A36" s="11"/>
      <c r="B36" s="11"/>
      <c r="C36" s="11"/>
      <c r="D36" s="11"/>
      <c r="E36" s="11"/>
      <c r="F36" s="11"/>
      <c r="G36" s="11"/>
      <c r="H36" s="12"/>
      <c r="I36" s="11"/>
      <c r="J36" s="12"/>
      <c r="K36" s="11"/>
      <c r="L36" s="12"/>
      <c r="M36" s="11"/>
      <c r="N36" s="13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</row>
    <row r="37" spans="1:26" ht="16.5" customHeight="1" x14ac:dyDescent="0.35">
      <c r="A37" s="11"/>
      <c r="B37" s="11"/>
      <c r="C37" s="11"/>
      <c r="D37" s="11"/>
      <c r="E37" s="11"/>
      <c r="F37" s="11"/>
      <c r="G37" s="11"/>
      <c r="H37" s="12"/>
      <c r="I37" s="11"/>
      <c r="J37" s="12"/>
      <c r="K37" s="11"/>
      <c r="L37" s="12"/>
      <c r="M37" s="11"/>
      <c r="N37" s="13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</row>
    <row r="38" spans="1:26" ht="12.75" customHeight="1" x14ac:dyDescent="0.35">
      <c r="A38" s="16" t="s">
        <v>26</v>
      </c>
      <c r="B38" s="17" t="s">
        <v>25</v>
      </c>
      <c r="C38" s="17" t="s">
        <v>25</v>
      </c>
      <c r="D38" s="17" t="s">
        <v>25</v>
      </c>
      <c r="E38" s="17">
        <f>SUM(E14:E37)</f>
        <v>131</v>
      </c>
      <c r="F38" s="17">
        <f>SUM(F14:F37)</f>
        <v>0</v>
      </c>
      <c r="G38" s="17">
        <f>SUM(G14:G37)</f>
        <v>0</v>
      </c>
      <c r="H38" s="18"/>
      <c r="I38" s="17">
        <f>SUM(I14:I37)</f>
        <v>131</v>
      </c>
      <c r="J38" s="18"/>
      <c r="K38" s="17">
        <f>SUM(K14:K37)</f>
        <v>0</v>
      </c>
      <c r="L38" s="18">
        <f t="shared" ref="L38" si="3">K38/E38</f>
        <v>0</v>
      </c>
      <c r="M38" s="22" t="e">
        <f>AVERAGE(M14:M37)</f>
        <v>#DIV/0!</v>
      </c>
      <c r="N38" s="19" t="e">
        <f>AVERAGE(N14:N37)</f>
        <v>#DIV/0!</v>
      </c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0" customHeight="1" x14ac:dyDescent="0.35">
      <c r="A40" s="42" t="s">
        <v>27</v>
      </c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35">
      <c r="A42" s="20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35">
      <c r="A43" s="1"/>
      <c r="B43" s="43" t="s">
        <v>28</v>
      </c>
      <c r="C43" s="24"/>
      <c r="D43" s="24"/>
      <c r="E43" s="1"/>
      <c r="F43" s="1"/>
      <c r="G43" s="25" t="s">
        <v>29</v>
      </c>
      <c r="H43" s="24"/>
      <c r="I43" s="24"/>
      <c r="J43" s="24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62.25" customHeight="1" x14ac:dyDescent="0.35">
      <c r="A44" s="1"/>
      <c r="B44" s="44"/>
      <c r="C44" s="28"/>
      <c r="D44" s="28"/>
      <c r="E44" s="1"/>
      <c r="F44" s="1"/>
      <c r="G44" s="29"/>
      <c r="H44" s="28"/>
      <c r="I44" s="28"/>
      <c r="J44" s="28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hidden="1" customHeight="1" x14ac:dyDescent="0.35">
      <c r="A45" s="45" t="s">
        <v>30</v>
      </c>
      <c r="B45" s="24"/>
      <c r="C45" s="8"/>
      <c r="D45" s="1"/>
      <c r="E45" s="45"/>
      <c r="F45" s="24"/>
      <c r="G45" s="24"/>
      <c r="H45" s="24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hidden="1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45" customHeight="1" x14ac:dyDescent="0.35">
      <c r="A47" s="1"/>
      <c r="B47" s="40" t="str">
        <f>B10</f>
        <v>ANA FRANCISCA LULE RANGEL</v>
      </c>
      <c r="C47" s="24"/>
      <c r="D47" s="24"/>
      <c r="E47" s="21"/>
      <c r="F47" s="21"/>
      <c r="G47" s="41" t="str">
        <f>'1'!$G$37</f>
        <v>DIEGO DE JESÚS VELÁZQUEZ LUCHO</v>
      </c>
      <c r="H47" s="24"/>
      <c r="I47" s="24"/>
      <c r="J47" s="24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3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3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3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3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3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3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3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3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3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3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3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3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3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3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3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3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3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3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3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3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2.75" customHeight="1" x14ac:dyDescent="0.3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2.75" customHeight="1" x14ac:dyDescent="0.3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2.75" customHeight="1" x14ac:dyDescent="0.3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2.75" customHeight="1" x14ac:dyDescent="0.3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2.75" customHeight="1" x14ac:dyDescent="0.3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2.75" customHeight="1" x14ac:dyDescent="0.3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2.75" customHeight="1" x14ac:dyDescent="0.3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2.75" customHeight="1" x14ac:dyDescent="0.3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  <row r="1009" spans="1:26" ht="12.75" customHeight="1" x14ac:dyDescent="0.3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</row>
    <row r="1010" spans="1:26" ht="12.75" customHeight="1" x14ac:dyDescent="0.3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</row>
  </sheetData>
  <mergeCells count="31">
    <mergeCell ref="B47:D47"/>
    <mergeCell ref="G47:J47"/>
    <mergeCell ref="A40:N40"/>
    <mergeCell ref="B43:D43"/>
    <mergeCell ref="G43:J43"/>
    <mergeCell ref="B44:D44"/>
    <mergeCell ref="G44:J44"/>
    <mergeCell ref="A45:B45"/>
    <mergeCell ref="E45:H45"/>
    <mergeCell ref="A12:A13"/>
    <mergeCell ref="B12:B13"/>
    <mergeCell ref="C12:C13"/>
    <mergeCell ref="D12:D13"/>
    <mergeCell ref="E12:E13"/>
    <mergeCell ref="B8:C8"/>
    <mergeCell ref="L8:N8"/>
    <mergeCell ref="F12:G12"/>
    <mergeCell ref="H12:H13"/>
    <mergeCell ref="I12:I13"/>
    <mergeCell ref="J12:J13"/>
    <mergeCell ref="K12:K13"/>
    <mergeCell ref="L12:L13"/>
    <mergeCell ref="M12:M13"/>
    <mergeCell ref="N12:N13"/>
    <mergeCell ref="I8:K8"/>
    <mergeCell ref="B10:L10"/>
    <mergeCell ref="B1:N1"/>
    <mergeCell ref="A3:N3"/>
    <mergeCell ref="A5:N5"/>
    <mergeCell ref="A6:D6"/>
    <mergeCell ref="E6:I6"/>
  </mergeCells>
  <printOptions horizontalCentered="1"/>
  <pageMargins left="0.70866141732283472" right="0.70866141732283472" top="0.74803149606299213" bottom="1.0629921259842521" header="0" footer="0"/>
  <pageSetup scale="65" orientation="landscape" r:id="rId1"/>
  <headerFooter>
    <oddFooter>&amp;RAgosto 2022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1000"/>
  <sheetViews>
    <sheetView topLeftCell="A4" zoomScale="80" zoomScaleNormal="80" workbookViewId="0">
      <selection activeCell="I14" sqref="I14"/>
    </sheetView>
  </sheetViews>
  <sheetFormatPr baseColWidth="10" defaultColWidth="14.453125" defaultRowHeight="15" customHeight="1" x14ac:dyDescent="0.35"/>
  <cols>
    <col min="1" max="1" width="38.54296875" customWidth="1"/>
    <col min="2" max="2" width="4.7265625" customWidth="1"/>
    <col min="3" max="3" width="5.54296875" customWidth="1"/>
    <col min="4" max="4" width="21.81640625" customWidth="1"/>
    <col min="5" max="5" width="9.453125" customWidth="1"/>
    <col min="6" max="12" width="7.54296875" customWidth="1"/>
    <col min="13" max="26" width="11.453125" customWidth="1"/>
  </cols>
  <sheetData>
    <row r="1" spans="1:26" ht="62.25" customHeight="1" x14ac:dyDescent="0.35">
      <c r="A1" s="1"/>
      <c r="B1" s="23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3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35">
      <c r="A3" s="25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3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35">
      <c r="A5" s="25" t="s">
        <v>2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35">
      <c r="A6" s="26" t="s">
        <v>3</v>
      </c>
      <c r="B6" s="24"/>
      <c r="C6" s="24"/>
      <c r="D6" s="24"/>
      <c r="E6" s="27" t="s">
        <v>32</v>
      </c>
      <c r="F6" s="28"/>
      <c r="G6" s="28"/>
      <c r="H6" s="28"/>
      <c r="I6" s="28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3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35">
      <c r="A8" s="4" t="s">
        <v>5</v>
      </c>
      <c r="B8" s="29" t="s">
        <v>33</v>
      </c>
      <c r="C8" s="28"/>
      <c r="D8" s="6" t="s">
        <v>6</v>
      </c>
      <c r="E8" s="5">
        <f>'1'!E8</f>
        <v>5</v>
      </c>
      <c r="G8" s="4" t="s">
        <v>7</v>
      </c>
      <c r="H8" s="5">
        <f>'1'!H8</f>
        <v>4</v>
      </c>
      <c r="I8" s="36" t="s">
        <v>8</v>
      </c>
      <c r="J8" s="24"/>
      <c r="K8" s="24"/>
      <c r="L8" s="29" t="str">
        <f>'1'!L8</f>
        <v>SEP. 2023 - ENE. 2024</v>
      </c>
      <c r="M8" s="28"/>
      <c r="N8" s="28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35">
      <c r="A10" s="4" t="s">
        <v>31</v>
      </c>
      <c r="B10" s="29" t="str">
        <f>'1'!B10</f>
        <v>ANA FRANCISCA LULE RANGEL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35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35">
      <c r="A12" s="37" t="s">
        <v>10</v>
      </c>
      <c r="B12" s="39" t="s">
        <v>11</v>
      </c>
      <c r="C12" s="39" t="s">
        <v>12</v>
      </c>
      <c r="D12" s="32" t="s">
        <v>13</v>
      </c>
      <c r="E12" s="32" t="s">
        <v>14</v>
      </c>
      <c r="F12" s="30" t="s">
        <v>15</v>
      </c>
      <c r="G12" s="31"/>
      <c r="H12" s="32" t="s">
        <v>16</v>
      </c>
      <c r="I12" s="32" t="s">
        <v>17</v>
      </c>
      <c r="J12" s="32" t="s">
        <v>18</v>
      </c>
      <c r="K12" s="32" t="s">
        <v>19</v>
      </c>
      <c r="L12" s="32" t="s">
        <v>20</v>
      </c>
      <c r="M12" s="32" t="s">
        <v>21</v>
      </c>
      <c r="N12" s="34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35">
      <c r="A13" s="38"/>
      <c r="B13" s="33"/>
      <c r="C13" s="33"/>
      <c r="D13" s="33"/>
      <c r="E13" s="33"/>
      <c r="F13" s="9" t="s">
        <v>23</v>
      </c>
      <c r="G13" s="9" t="s">
        <v>24</v>
      </c>
      <c r="H13" s="33"/>
      <c r="I13" s="33"/>
      <c r="J13" s="33"/>
      <c r="K13" s="33"/>
      <c r="L13" s="33"/>
      <c r="M13" s="33"/>
      <c r="N13" s="35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35">
      <c r="A14" s="11" t="str">
        <f>'1'!A14</f>
        <v>MÉTODOS NUMÉRICOS</v>
      </c>
      <c r="B14" s="11"/>
      <c r="C14" s="11" t="str">
        <f>'1'!C14</f>
        <v>404A</v>
      </c>
      <c r="D14" s="11" t="str">
        <f>'1'!D14</f>
        <v>ISIC</v>
      </c>
      <c r="E14" s="11">
        <f>'1'!E14</f>
        <v>27</v>
      </c>
      <c r="F14" s="11"/>
      <c r="G14" s="11"/>
      <c r="H14" s="12">
        <f>(F14+G14)/E14</f>
        <v>0</v>
      </c>
      <c r="I14" s="11">
        <f t="shared" ref="I14:I17" si="0">(E14-SUM(F14:G14))-K14</f>
        <v>27</v>
      </c>
      <c r="J14" s="12">
        <f t="shared" ref="J14:J17" si="1">I14/E14</f>
        <v>1</v>
      </c>
      <c r="K14" s="11"/>
      <c r="L14" s="12">
        <f t="shared" ref="L14:L17" si="2">K14/E14</f>
        <v>0</v>
      </c>
      <c r="M14" s="11"/>
      <c r="N14" s="13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 x14ac:dyDescent="0.35">
      <c r="A15" s="11" t="str">
        <f>'1'!A15</f>
        <v>MÉTODOS NUMÉRICOS</v>
      </c>
      <c r="B15" s="11"/>
      <c r="C15" s="11" t="str">
        <f>'1'!C15</f>
        <v>404B</v>
      </c>
      <c r="D15" s="11" t="str">
        <f>'1'!D15</f>
        <v>ISIC</v>
      </c>
      <c r="E15" s="11">
        <f>'1'!E15</f>
        <v>28</v>
      </c>
      <c r="F15" s="11"/>
      <c r="G15" s="11"/>
      <c r="H15" s="12">
        <f t="shared" ref="H15:H17" si="3">(F15+G15)/E15</f>
        <v>0</v>
      </c>
      <c r="I15" s="11">
        <f t="shared" si="0"/>
        <v>28</v>
      </c>
      <c r="J15" s="12">
        <f t="shared" si="1"/>
        <v>1</v>
      </c>
      <c r="K15" s="11"/>
      <c r="L15" s="12">
        <f t="shared" si="2"/>
        <v>0</v>
      </c>
      <c r="M15" s="11"/>
      <c r="N15" s="13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 x14ac:dyDescent="0.35">
      <c r="A16" s="11" t="str">
        <f>'1'!A16</f>
        <v>SISTEMAS PROGRAMABLES</v>
      </c>
      <c r="B16" s="11"/>
      <c r="C16" s="11" t="str">
        <f>'1'!C16</f>
        <v>604A</v>
      </c>
      <c r="D16" s="11" t="str">
        <f>'1'!D16</f>
        <v>ISIC</v>
      </c>
      <c r="E16" s="11">
        <f>'1'!E16</f>
        <v>20</v>
      </c>
      <c r="F16" s="11"/>
      <c r="G16" s="11"/>
      <c r="H16" s="12">
        <f t="shared" si="3"/>
        <v>0</v>
      </c>
      <c r="I16" s="11">
        <f t="shared" si="0"/>
        <v>20</v>
      </c>
      <c r="J16" s="12">
        <f t="shared" si="1"/>
        <v>1</v>
      </c>
      <c r="K16" s="11"/>
      <c r="L16" s="12">
        <f t="shared" si="2"/>
        <v>0</v>
      </c>
      <c r="M16" s="11"/>
      <c r="N16" s="13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 x14ac:dyDescent="0.35">
      <c r="A17" s="11" t="str">
        <f>'1'!A17</f>
        <v>SISTEMAS PROGRAMABLES</v>
      </c>
      <c r="B17" s="11"/>
      <c r="C17" s="11" t="str">
        <f>'1'!C17</f>
        <v>604B</v>
      </c>
      <c r="D17" s="11" t="str">
        <f>'1'!D17</f>
        <v>ISIC</v>
      </c>
      <c r="E17" s="11">
        <f>'1'!E17</f>
        <v>15</v>
      </c>
      <c r="F17" s="11"/>
      <c r="G17" s="11"/>
      <c r="H17" s="12">
        <f t="shared" si="3"/>
        <v>0</v>
      </c>
      <c r="I17" s="11">
        <f t="shared" si="0"/>
        <v>15</v>
      </c>
      <c r="J17" s="12">
        <f t="shared" si="1"/>
        <v>1</v>
      </c>
      <c r="K17" s="11"/>
      <c r="L17" s="12">
        <f t="shared" si="2"/>
        <v>0</v>
      </c>
      <c r="M17" s="11"/>
      <c r="N17" s="13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 x14ac:dyDescent="0.35">
      <c r="A18" s="11" t="str">
        <f>'1'!A18</f>
        <v>TALLER DE INVESTIGACIÓN II</v>
      </c>
      <c r="B18" s="11"/>
      <c r="C18" s="11" t="str">
        <f>'1'!C18</f>
        <v>804A</v>
      </c>
      <c r="D18" s="11" t="str">
        <f>'1'!D18</f>
        <v>ISIC</v>
      </c>
      <c r="E18" s="11">
        <f>'1'!E18</f>
        <v>23</v>
      </c>
      <c r="F18" s="11"/>
      <c r="G18" s="11"/>
      <c r="H18" s="12">
        <f t="shared" ref="H18" si="4">(F18+G18)/E18</f>
        <v>0</v>
      </c>
      <c r="I18" s="11">
        <f t="shared" ref="I18" si="5">(E18-SUM(F18:G18))-K18</f>
        <v>23</v>
      </c>
      <c r="J18" s="12">
        <f t="shared" ref="J18" si="6">I18/E18</f>
        <v>1</v>
      </c>
      <c r="K18" s="11"/>
      <c r="L18" s="12">
        <f t="shared" ref="L18" si="7">K18/E18</f>
        <v>0</v>
      </c>
      <c r="M18" s="11"/>
      <c r="N18" s="13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25" customHeight="1" x14ac:dyDescent="0.35">
      <c r="A19" s="11" t="str">
        <f>'1'!A19</f>
        <v>TALLER DE DESARROLLO DE COMPETENCIAS PROFESIONALIZANTES</v>
      </c>
      <c r="B19" s="11"/>
      <c r="C19" s="11">
        <f>'1'!C19</f>
        <v>804</v>
      </c>
      <c r="D19" s="11" t="str">
        <f>'1'!D19</f>
        <v>ISC</v>
      </c>
      <c r="E19" s="11">
        <f>'1'!E19</f>
        <v>18</v>
      </c>
      <c r="F19" s="11"/>
      <c r="G19" s="11"/>
      <c r="H19" s="12">
        <f t="shared" ref="H19" si="8">(F19+G19)/E19</f>
        <v>0</v>
      </c>
      <c r="I19" s="11">
        <f t="shared" ref="I19" si="9">(E19-SUM(F19:G19))-K19</f>
        <v>18</v>
      </c>
      <c r="J19" s="12">
        <f t="shared" ref="J19" si="10">I19/E19</f>
        <v>1</v>
      </c>
      <c r="K19" s="11"/>
      <c r="L19" s="12">
        <f t="shared" ref="L19" si="11">K19/E19</f>
        <v>0</v>
      </c>
      <c r="M19" s="11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 x14ac:dyDescent="0.35">
      <c r="A20" s="11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 x14ac:dyDescent="0.35">
      <c r="A21" s="11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 x14ac:dyDescent="0.35">
      <c r="A22" s="11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 x14ac:dyDescent="0.35">
      <c r="A23" s="11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 x14ac:dyDescent="0.35">
      <c r="A24" s="11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 x14ac:dyDescent="0.35">
      <c r="A25" s="11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 x14ac:dyDescent="0.35">
      <c r="A26" s="11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 x14ac:dyDescent="0.35">
      <c r="A27" s="11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 x14ac:dyDescent="0.35">
      <c r="A28" s="16" t="s">
        <v>26</v>
      </c>
      <c r="B28" s="17" t="s">
        <v>25</v>
      </c>
      <c r="C28" s="17" t="s">
        <v>25</v>
      </c>
      <c r="D28" s="17" t="s">
        <v>25</v>
      </c>
      <c r="E28" s="17">
        <f t="shared" ref="E28:G28" si="12">SUM(E14:E27)</f>
        <v>131</v>
      </c>
      <c r="F28" s="17">
        <f t="shared" si="12"/>
        <v>0</v>
      </c>
      <c r="G28" s="17">
        <f t="shared" si="12"/>
        <v>0</v>
      </c>
      <c r="H28" s="18">
        <f>SUM(F28:G28)/E28</f>
        <v>0</v>
      </c>
      <c r="I28" s="17">
        <f>(E28-SUM(F28:G28))-K28</f>
        <v>131</v>
      </c>
      <c r="J28" s="18">
        <f>I28/E28</f>
        <v>1</v>
      </c>
      <c r="K28" s="17">
        <f>SUM(K14:K27)</f>
        <v>0</v>
      </c>
      <c r="L28" s="18">
        <f>K28/E28</f>
        <v>0</v>
      </c>
      <c r="M28" s="17" t="e">
        <f t="shared" ref="M28:N28" si="13">AVERAGE(M14:M27)</f>
        <v>#DIV/0!</v>
      </c>
      <c r="N28" s="19" t="e">
        <f t="shared" si="13"/>
        <v>#DIV/0!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35">
      <c r="A30" s="42" t="s">
        <v>27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35">
      <c r="A32" s="20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35">
      <c r="A33" s="1"/>
      <c r="B33" s="43" t="s">
        <v>28</v>
      </c>
      <c r="C33" s="24"/>
      <c r="D33" s="24"/>
      <c r="E33" s="1"/>
      <c r="F33" s="1"/>
      <c r="G33" s="25" t="s">
        <v>29</v>
      </c>
      <c r="H33" s="24"/>
      <c r="I33" s="24"/>
      <c r="J33" s="24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35">
      <c r="A34" s="1"/>
      <c r="B34" s="44"/>
      <c r="C34" s="28"/>
      <c r="D34" s="28"/>
      <c r="E34" s="1"/>
      <c r="F34" s="1"/>
      <c r="G34" s="29"/>
      <c r="H34" s="28"/>
      <c r="I34" s="28"/>
      <c r="J34" s="28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35">
      <c r="A35" s="45" t="s">
        <v>30</v>
      </c>
      <c r="B35" s="24"/>
      <c r="C35" s="8"/>
      <c r="D35" s="1"/>
      <c r="E35" s="45"/>
      <c r="F35" s="24"/>
      <c r="G35" s="24"/>
      <c r="H35" s="24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35">
      <c r="A37" s="1"/>
      <c r="B37" s="40" t="str">
        <f>B10</f>
        <v>ANA FRANCISCA LULE RANGEL</v>
      </c>
      <c r="C37" s="24"/>
      <c r="D37" s="24"/>
      <c r="E37" s="21"/>
      <c r="F37" s="21"/>
      <c r="G37" s="41" t="s">
        <v>37</v>
      </c>
      <c r="H37" s="24"/>
      <c r="I37" s="24"/>
      <c r="J37" s="24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3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3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3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3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3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3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3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3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3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3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3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3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3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3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3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3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3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3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3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3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  <mergeCell ref="A12:A13"/>
    <mergeCell ref="B12:B13"/>
    <mergeCell ref="C12:C13"/>
    <mergeCell ref="D12:D13"/>
    <mergeCell ref="E12:E13"/>
    <mergeCell ref="B8:C8"/>
    <mergeCell ref="L8:N8"/>
    <mergeCell ref="F12:G12"/>
    <mergeCell ref="H12:H13"/>
    <mergeCell ref="I12:I13"/>
    <mergeCell ref="J12:J13"/>
    <mergeCell ref="K12:K13"/>
    <mergeCell ref="L12:L13"/>
    <mergeCell ref="M12:M13"/>
    <mergeCell ref="N12:N13"/>
    <mergeCell ref="I8:K8"/>
    <mergeCell ref="B10:L10"/>
    <mergeCell ref="B1:N1"/>
    <mergeCell ref="A3:N3"/>
    <mergeCell ref="A5:N5"/>
    <mergeCell ref="A6:D6"/>
    <mergeCell ref="E6:I6"/>
  </mergeCells>
  <printOptions horizontalCentered="1"/>
  <pageMargins left="0.70866141732283472" right="0.70866141732283472" top="0.74803149606299213" bottom="1.0629921259842521" header="0" footer="0"/>
  <pageSetup scale="65" orientation="landscape" r:id="rId1"/>
  <headerFooter>
    <oddFooter>&amp;RAgosto 2022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D7D32BB6558314B942AF68AE1A5E120" ma:contentTypeVersion="4" ma:contentTypeDescription="Create a new document." ma:contentTypeScope="" ma:versionID="c6a6a6a46e89a52acae57e7a665dfe70">
  <xsd:schema xmlns:xsd="http://www.w3.org/2001/XMLSchema" xmlns:xs="http://www.w3.org/2001/XMLSchema" xmlns:p="http://schemas.microsoft.com/office/2006/metadata/properties" xmlns:ns3="6919c180-fd3f-4d4a-95ca-e2a6d44e9d3b" targetNamespace="http://schemas.microsoft.com/office/2006/metadata/properties" ma:root="true" ma:fieldsID="33965bc0e72228b33b8ae9627fe318bb" ns3:_="">
    <xsd:import namespace="6919c180-fd3f-4d4a-95ca-e2a6d44e9d3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19c180-fd3f-4d4a-95ca-e2a6d44e9d3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0497ECC-64DF-42BD-9F19-8C31978D3A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919c180-fd3f-4d4a-95ca-e2a6d44e9d3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25ABDE2-575E-4AE3-99E8-45016804073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5FF1AE5-FD98-495D-9F65-3DE076AA89DB}">
  <ds:schemaRefs>
    <ds:schemaRef ds:uri="http://schemas.microsoft.com/office/2006/documentManagement/types"/>
    <ds:schemaRef ds:uri="http://purl.org/dc/dcmitype/"/>
    <ds:schemaRef ds:uri="6919c180-fd3f-4d4a-95ca-e2a6d44e9d3b"/>
    <ds:schemaRef ds:uri="http://schemas.microsoft.com/office/infopath/2007/PartnerControls"/>
    <ds:schemaRef ds:uri="http://www.w3.org/XML/1998/namespace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1</vt:lpstr>
      <vt:lpstr>2</vt:lpstr>
      <vt:lpstr>3</vt:lpstr>
      <vt:lpstr>4</vt:lpstr>
      <vt:lpstr>Final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Ana Francisca Lule Rangel</cp:lastModifiedBy>
  <cp:lastPrinted>2022-11-02T23:04:54Z</cp:lastPrinted>
  <dcterms:created xsi:type="dcterms:W3CDTF">2021-11-22T14:45:25Z</dcterms:created>
  <dcterms:modified xsi:type="dcterms:W3CDTF">2024-03-07T23:10:57Z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0x010100CD7D32BB6558314B942AF68AE1A5E120</vt:lpwstr>
  </property>
</Properties>
</file>