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13_ncr:1_{B86D4BE6-F740-403D-AA21-2773775BD07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20" i="3" l="1"/>
  <c r="L20" i="3"/>
  <c r="A20" i="3"/>
  <c r="C20" i="3"/>
  <c r="D20" i="3"/>
  <c r="E20" i="3"/>
  <c r="E19" i="3"/>
  <c r="C19" i="3"/>
  <c r="A19" i="3"/>
  <c r="A19" i="5" l="1"/>
  <c r="C19" i="5"/>
  <c r="D19" i="5"/>
  <c r="E19" i="5"/>
  <c r="H19" i="5" s="1"/>
  <c r="A19" i="2"/>
  <c r="C19" i="2"/>
  <c r="D19" i="2"/>
  <c r="E19" i="2"/>
  <c r="I19" i="2" s="1"/>
  <c r="E15" i="4"/>
  <c r="E16" i="4"/>
  <c r="E17" i="4"/>
  <c r="L17" i="4" s="1"/>
  <c r="E18" i="4"/>
  <c r="E19" i="4"/>
  <c r="E14" i="4"/>
  <c r="D15" i="4"/>
  <c r="D16" i="4"/>
  <c r="D17" i="4"/>
  <c r="D18" i="4"/>
  <c r="D19" i="4"/>
  <c r="D14" i="4"/>
  <c r="C15" i="4"/>
  <c r="C16" i="4"/>
  <c r="C17" i="4"/>
  <c r="C18" i="4"/>
  <c r="C19" i="4"/>
  <c r="C14" i="4"/>
  <c r="A15" i="4"/>
  <c r="A16" i="4"/>
  <c r="A17" i="4"/>
  <c r="A18" i="4"/>
  <c r="A19" i="4"/>
  <c r="A14" i="4"/>
  <c r="E15" i="3"/>
  <c r="E16" i="3"/>
  <c r="E17" i="3"/>
  <c r="E18" i="3"/>
  <c r="E14" i="3"/>
  <c r="C15" i="3"/>
  <c r="C16" i="3"/>
  <c r="C17" i="3"/>
  <c r="C18" i="3"/>
  <c r="C14" i="3"/>
  <c r="A18" i="3"/>
  <c r="A15" i="3"/>
  <c r="A16" i="3"/>
  <c r="A17" i="3"/>
  <c r="A14" i="3"/>
  <c r="G47" i="4"/>
  <c r="G39" i="3"/>
  <c r="G37" i="2"/>
  <c r="I19" i="1"/>
  <c r="L19" i="1"/>
  <c r="L15" i="4"/>
  <c r="I19" i="4"/>
  <c r="I18" i="4"/>
  <c r="I15" i="4"/>
  <c r="I16" i="4"/>
  <c r="D17" i="3"/>
  <c r="I17" i="3"/>
  <c r="D16" i="3"/>
  <c r="I15" i="3"/>
  <c r="D15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19" i="5" l="1"/>
  <c r="J19" i="5" s="1"/>
  <c r="L19" i="5"/>
  <c r="L19" i="2"/>
  <c r="I17" i="4"/>
  <c r="L19" i="4"/>
  <c r="L18" i="4"/>
  <c r="L16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D19" i="3"/>
  <c r="L18" i="5" l="1"/>
  <c r="I18" i="5"/>
  <c r="J18" i="5" s="1"/>
  <c r="H18" i="5"/>
  <c r="I18" i="2"/>
  <c r="L18" i="2"/>
  <c r="I17" i="2"/>
  <c r="L17" i="2"/>
  <c r="I15" i="2" l="1"/>
  <c r="L19" i="3"/>
  <c r="I19" i="3"/>
  <c r="L18" i="3"/>
  <c r="I18" i="3"/>
  <c r="L16" i="3"/>
  <c r="I16" i="3"/>
  <c r="L14" i="3"/>
  <c r="I14" i="3"/>
  <c r="N38" i="4"/>
  <c r="M38" i="4"/>
  <c r="K38" i="4"/>
  <c r="G38" i="4"/>
  <c r="F38" i="4"/>
  <c r="N30" i="3"/>
  <c r="M30" i="3"/>
  <c r="K30" i="3"/>
  <c r="G30" i="3"/>
  <c r="F30" i="3"/>
  <c r="E30" i="3"/>
  <c r="N28" i="2"/>
  <c r="M28" i="2"/>
  <c r="K28" i="2"/>
  <c r="G28" i="2"/>
  <c r="F28" i="2"/>
  <c r="N28" i="1"/>
  <c r="M28" i="1"/>
  <c r="K28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I14" i="4"/>
  <c r="B10" i="4"/>
  <c r="B47" i="4" s="1"/>
  <c r="L8" i="4"/>
  <c r="H8" i="4"/>
  <c r="E8" i="4"/>
  <c r="B10" i="3"/>
  <c r="B39" i="3" s="1"/>
  <c r="L8" i="3"/>
  <c r="H8" i="3"/>
  <c r="E8" i="3"/>
  <c r="E14" i="2"/>
  <c r="L14" i="2" s="1"/>
  <c r="D14" i="2"/>
  <c r="C14" i="2"/>
  <c r="A14" i="2"/>
  <c r="B10" i="2"/>
  <c r="B37" i="2" s="1"/>
  <c r="L8" i="2"/>
  <c r="H8" i="2"/>
  <c r="E8" i="2"/>
  <c r="B37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38" i="4"/>
  <c r="L38" i="4" s="1"/>
  <c r="I38" i="4"/>
  <c r="I14" i="2"/>
  <c r="E28" i="2"/>
  <c r="L28" i="2" s="1"/>
  <c r="L30" i="3"/>
  <c r="I30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<sst xmlns="http://schemas.openxmlformats.org/spreadsheetml/2006/main" count="194" uniqueCount="50">
  <si>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</si>
  <si>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</si>
  <si>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</si>
  <si>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</si>
  <si>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</si>
  <si>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</si>
  <si>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</si>
  <si>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</si>
  <si>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</si>
  <si>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</si>
  <si>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</si>
  <si>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</si>
  <si>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</si>
  <si>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</si>
  <si>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</si>
  <si>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</si>
  <si>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</si>
  <si>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</si>
  <si>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</si>
  <si>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</si>
  <si>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</si>
  <si>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</si>
  <si>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</si>
  <si>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</si>
  <si>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</si>
  <si>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</si>
  <si>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</si>
  <si>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</si>
  <si>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</si>
  <si>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</si>
  <si>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</si>
  <si>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</si>
  <si>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</si>
  <si>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</si>
  <si>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</si>
  <si>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</si>
  <si>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</si>
  <si>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</si>
  <si>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SEP. 2023 - ENE. 2024</t>
  </si>
  <si>
    <t>MÉTODOS NUMÉRICOS</t>
  </si>
  <si>
    <t>SISTEMAS PROGRAMABLES</t>
  </si>
  <si>
    <t>TALLER DE INVESTIGACIÓN II</t>
  </si>
  <si>
    <t>404A</t>
  </si>
  <si>
    <t>404B</t>
  </si>
  <si>
    <t>604A</t>
  </si>
  <si>
    <t>604B</t>
  </si>
  <si>
    <t>804A</t>
  </si>
  <si>
    <t>ISC</t>
  </si>
  <si>
    <t>TALLER DE DESARROLLO DE COMPETENCIAS PROFESIONALIZANTES</t>
  </si>
  <si>
    <t>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</si>
</sst>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zoomScale="80" zoomScaleNormal="80" zoomScaleSheetLayoutView="50" workbookViewId="0">
      <selection activeCell="B16" sqref="B16:B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35">
      <c r="A6" s="25" t="s">
        <v>3</v>
      </c>
      <c r="B6" s="23"/>
      <c r="C6" s="23"/>
      <c r="D6" s="23"/>
      <c r="E6" s="26" t="s">
        <v>4</v>
      </c>
      <c r="F6" s="27"/>
      <c r="G6" s="27"/>
      <c r="H6" s="27"/>
      <c r="I6" s="2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28" t="s">
        <v>35</v>
      </c>
      <c r="C8" s="27"/>
      <c r="D8" s="6" t="s">
        <v>6</v>
      </c>
      <c r="E8" s="7">
        <v>5</v>
      </c>
      <c r="F8" s="1"/>
      <c r="G8" s="4" t="s">
        <v>7</v>
      </c>
      <c r="H8" s="7">
        <v>4</v>
      </c>
      <c r="I8" s="35" t="s">
        <v>8</v>
      </c>
      <c r="J8" s="23"/>
      <c r="K8" s="23"/>
      <c r="L8" s="28" t="s">
        <v>38</v>
      </c>
      <c r="M8" s="27"/>
      <c r="N8" s="2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28" t="s">
        <v>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36" t="s">
        <v>10</v>
      </c>
      <c r="B12" s="38" t="s">
        <v>11</v>
      </c>
      <c r="C12" s="38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</row>
    <row r="13" spans="1:14" ht="12.75" customHeight="1" x14ac:dyDescent="0.35">
      <c r="A13" s="37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</row>
    <row r="14" spans="1:14" ht="12.75" customHeight="1" x14ac:dyDescent="0.35">
      <c r="A14" s="10" t="s">
        <v>39</v>
      </c>
      <c r="B14" s="11">
        <v>1</v>
      </c>
      <c r="C14" s="11" t="s">
        <v>42</v>
      </c>
      <c r="D14" s="11" t="s">
        <v>36</v>
      </c>
      <c r="E14" s="11">
        <v>27</v>
      </c>
      <c r="F14" s="11">
        <v>19</v>
      </c>
      <c r="G14" s="11"/>
      <c r="H14" s="12"/>
      <c r="I14" s="11">
        <f>(E14-SUM(F14:G14))-K14</f>
        <v>8</v>
      </c>
      <c r="J14" s="12"/>
      <c r="K14" s="11">
        <v>0</v>
      </c>
      <c r="L14" s="12">
        <f t="shared" ref="L14:L17" si="0">K14/E14</f>
        <v>0</v>
      </c>
      <c r="M14" s="11">
        <v>66</v>
      </c>
      <c r="N14" s="13">
        <v>0.7</v>
      </c>
    </row>
    <row r="15" spans="1:14" ht="12.75" customHeight="1" x14ac:dyDescent="0.35">
      <c r="A15" s="10" t="s">
        <v>39</v>
      </c>
      <c r="B15" s="11">
        <v>1</v>
      </c>
      <c r="C15" s="11" t="s">
        <v>43</v>
      </c>
      <c r="D15" s="11" t="s">
        <v>36</v>
      </c>
      <c r="E15" s="11">
        <v>28</v>
      </c>
      <c r="F15" s="11">
        <v>17</v>
      </c>
      <c r="G15" s="11"/>
      <c r="H15" s="12"/>
      <c r="I15" s="11">
        <f>(E15-SUM(F15:G15))-K15</f>
        <v>11</v>
      </c>
      <c r="J15" s="12"/>
      <c r="K15" s="11">
        <v>0</v>
      </c>
      <c r="L15" s="12">
        <f t="shared" si="0"/>
        <v>0</v>
      </c>
      <c r="M15" s="11">
        <v>56</v>
      </c>
      <c r="N15" s="13">
        <v>0.61</v>
      </c>
    </row>
    <row r="16" spans="1:14" ht="12.75" customHeight="1" x14ac:dyDescent="0.35">
      <c r="A16" s="10" t="s">
        <v>40</v>
      </c>
      <c r="B16" s="11">
        <v>1</v>
      </c>
      <c r="C16" s="11" t="s">
        <v>44</v>
      </c>
      <c r="D16" s="11" t="s">
        <v>36</v>
      </c>
      <c r="E16" s="11">
        <v>20</v>
      </c>
      <c r="F16" s="11">
        <v>20</v>
      </c>
      <c r="G16" s="11"/>
      <c r="H16" s="12"/>
      <c r="I16" s="11">
        <f t="shared" ref="I16:I18" si="1">(E16-SUM(F16:G16))-K16</f>
        <v>0</v>
      </c>
      <c r="J16" s="12"/>
      <c r="K16" s="11">
        <v>0</v>
      </c>
      <c r="L16" s="12">
        <f t="shared" si="0"/>
        <v>0</v>
      </c>
      <c r="M16" s="11">
        <v>97</v>
      </c>
      <c r="N16" s="13">
        <v>0.65</v>
      </c>
    </row>
    <row r="17" spans="1:14" ht="12.75" customHeight="1" x14ac:dyDescent="0.35">
      <c r="A17" s="10" t="s">
        <v>40</v>
      </c>
      <c r="B17" s="11">
        <v>1</v>
      </c>
      <c r="C17" s="11" t="s">
        <v>45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98</v>
      </c>
      <c r="N17" s="13">
        <v>0.6</v>
      </c>
    </row>
    <row r="18" spans="1:14" ht="12.75" customHeight="1" x14ac:dyDescent="0.35">
      <c r="A18" s="10" t="s">
        <v>41</v>
      </c>
      <c r="B18" s="11" t="s">
        <v>34</v>
      </c>
      <c r="C18" s="11" t="s">
        <v>46</v>
      </c>
      <c r="D18" s="11" t="s">
        <v>36</v>
      </c>
      <c r="E18" s="11">
        <v>23</v>
      </c>
      <c r="F18" s="11"/>
      <c r="G18" s="11"/>
      <c r="H18" s="12"/>
      <c r="I18" s="11">
        <f t="shared" si="1"/>
        <v>23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31.5" customHeight="1" x14ac:dyDescent="0.35">
      <c r="A19" s="10" t="s">
        <v>48</v>
      </c>
      <c r="B19" s="11" t="s">
        <v>34</v>
      </c>
      <c r="C19" s="11">
        <v>804</v>
      </c>
      <c r="D19" s="11" t="s">
        <v>47</v>
      </c>
      <c r="E19" s="11">
        <v>18</v>
      </c>
      <c r="F19" s="11"/>
      <c r="G19" s="11"/>
      <c r="H19" s="12"/>
      <c r="I19" s="11">
        <f t="shared" ref="I19" si="3">(E19-SUM(F19:G19))-K19</f>
        <v>18</v>
      </c>
      <c r="J19" s="12"/>
      <c r="K19" s="11">
        <v>0</v>
      </c>
      <c r="L19" s="12">
        <f t="shared" ref="L19" si="4">K19/E19</f>
        <v>0</v>
      </c>
      <c r="M19" s="11"/>
      <c r="N19" s="13"/>
    </row>
    <row r="20" spans="1:14" ht="12.75" customHeight="1" x14ac:dyDescent="0.35">
      <c r="A20" s="14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4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4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4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4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4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4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>SUM(E14:E27)</f>
        <v>131</v>
      </c>
      <c r="F28" s="16">
        <f>SUM(F14:F27)</f>
        <v>71</v>
      </c>
      <c r="G28" s="16">
        <f>SUM(G14:G27)</f>
        <v>0</v>
      </c>
      <c r="H28" s="17"/>
      <c r="I28" s="16">
        <f>SUM(I14:I27)</f>
        <v>60</v>
      </c>
      <c r="J28" s="17"/>
      <c r="K28" s="16">
        <f>SUM(K14:K27)</f>
        <v>0</v>
      </c>
      <c r="L28" s="17">
        <f t="shared" ref="L28" si="5">K28/E28</f>
        <v>0</v>
      </c>
      <c r="M28" s="16">
        <f>AVERAGE(M14:M27)</f>
        <v>79.25</v>
      </c>
      <c r="N28" s="18">
        <f>AVERAGE(N14:N27)</f>
        <v>0.64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41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3" spans="1:10" ht="12.75" customHeight="1" x14ac:dyDescent="0.35">
      <c r="A33" s="1"/>
      <c r="B33" s="42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</row>
    <row r="34" spans="1:10" ht="62.25" customHeight="1" x14ac:dyDescent="0.35">
      <c r="A34" s="1"/>
      <c r="B34" s="43"/>
      <c r="C34" s="27"/>
      <c r="D34" s="27"/>
      <c r="E34" s="1"/>
      <c r="F34" s="1"/>
      <c r="G34" s="28"/>
      <c r="H34" s="27"/>
      <c r="I34" s="27"/>
      <c r="J34" s="27"/>
    </row>
    <row r="35" spans="1:10" ht="12.75" hidden="1" customHeight="1" x14ac:dyDescent="0.35">
      <c r="A35" s="44" t="s">
        <v>30</v>
      </c>
      <c r="B35" s="23"/>
      <c r="C35" s="8"/>
      <c r="D35" s="1"/>
      <c r="E35" s="44"/>
      <c r="F35" s="23"/>
      <c r="G35" s="23"/>
      <c r="H35" s="23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39" t="str">
        <f>B10</f>
        <v>ANA FRANCISCA LULE RANGEL</v>
      </c>
      <c r="C37" s="23"/>
      <c r="D37" s="23"/>
      <c r="E37" s="20"/>
      <c r="F37" s="20"/>
      <c r="G37" s="40" t="s">
        <v>49</v>
      </c>
      <c r="H37" s="23"/>
      <c r="I37" s="23"/>
      <c r="J37" s="23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6" workbookViewId="0">
      <selection activeCell="F22" sqref="F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35">
      <c r="A6" s="25" t="s">
        <v>3</v>
      </c>
      <c r="B6" s="23"/>
      <c r="C6" s="23"/>
      <c r="D6" s="23"/>
      <c r="E6" s="26" t="s">
        <v>4</v>
      </c>
      <c r="F6" s="27"/>
      <c r="G6" s="27"/>
      <c r="H6" s="27"/>
      <c r="I6" s="2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28">
        <v>2</v>
      </c>
      <c r="C8" s="2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5" t="s">
        <v>8</v>
      </c>
      <c r="J8" s="23"/>
      <c r="K8" s="23"/>
      <c r="L8" s="28" t="str">
        <f>'1'!L8</f>
        <v>SEP. 2023 - ENE. 2024</v>
      </c>
      <c r="M8" s="27"/>
      <c r="N8" s="2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28" t="str">
        <f>'1'!B10</f>
        <v>ANA FRANCISCA LULE RANGEL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36" t="s">
        <v>10</v>
      </c>
      <c r="B12" s="38" t="s">
        <v>11</v>
      </c>
      <c r="C12" s="38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</row>
    <row r="13" spans="1:14" ht="12.75" customHeight="1" x14ac:dyDescent="0.35">
      <c r="A13" s="37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</row>
    <row r="14" spans="1:14" ht="12.75" customHeight="1" x14ac:dyDescent="0.35">
      <c r="A14" s="11" t="str">
        <f>'1'!A14</f>
        <v>MÉTODOS NUMÉRICOS</v>
      </c>
      <c r="B14" s="11">
        <v>2</v>
      </c>
      <c r="C14" s="11" t="str">
        <f>'1'!C14</f>
        <v>404A</v>
      </c>
      <c r="D14" s="11" t="str">
        <f>'1'!D14</f>
        <v>ISIC</v>
      </c>
      <c r="E14" s="11">
        <f>'1'!E14</f>
        <v>27</v>
      </c>
      <c r="F14" s="11">
        <v>16</v>
      </c>
      <c r="G14" s="11"/>
      <c r="H14" s="12"/>
      <c r="I14" s="11">
        <f>(E14-SUM(F14:G14))-K14</f>
        <v>11</v>
      </c>
      <c r="J14" s="12"/>
      <c r="K14" s="11">
        <v>0</v>
      </c>
      <c r="L14" s="12">
        <f t="shared" ref="L14" si="0">K14/E14</f>
        <v>0</v>
      </c>
      <c r="M14" s="11">
        <v>54</v>
      </c>
      <c r="N14" s="13">
        <v>0.59</v>
      </c>
    </row>
    <row r="15" spans="1:14" ht="12.75" customHeight="1" x14ac:dyDescent="0.35">
      <c r="A15" s="11" t="str">
        <f>'1'!A15</f>
        <v>MÉTODOS NUMÉRICOS</v>
      </c>
      <c r="B15" s="11">
        <v>2</v>
      </c>
      <c r="C15" s="11" t="str">
        <f>'1'!C15</f>
        <v>404B</v>
      </c>
      <c r="D15" s="11" t="str">
        <f>'1'!D15</f>
        <v>ISIC</v>
      </c>
      <c r="E15" s="11">
        <f>'1'!E15</f>
        <v>28</v>
      </c>
      <c r="F15" s="11">
        <v>15</v>
      </c>
      <c r="G15" s="11"/>
      <c r="H15" s="12"/>
      <c r="I15" s="11">
        <f>(E15-SUM(F15:G15))-K15</f>
        <v>13</v>
      </c>
      <c r="J15" s="12"/>
      <c r="K15" s="11">
        <v>0</v>
      </c>
      <c r="L15" s="12">
        <f t="shared" ref="L15" si="1">K15/E15</f>
        <v>0</v>
      </c>
      <c r="M15" s="11">
        <v>47</v>
      </c>
      <c r="N15" s="13">
        <v>0.54</v>
      </c>
    </row>
    <row r="16" spans="1:14" ht="12.75" customHeight="1" x14ac:dyDescent="0.35">
      <c r="A16" s="11" t="str">
        <f>'1'!A16</f>
        <v>SISTEMAS PROGRAMABLES</v>
      </c>
      <c r="B16" s="11">
        <v>2</v>
      </c>
      <c r="C16" s="11" t="str">
        <f>'1'!C16</f>
        <v>604A</v>
      </c>
      <c r="D16" s="11" t="str">
        <f>'1'!D16</f>
        <v>ISIC</v>
      </c>
      <c r="E16" s="11">
        <f>'1'!E16</f>
        <v>20</v>
      </c>
      <c r="F16" s="11">
        <v>19</v>
      </c>
      <c r="G16" s="11"/>
      <c r="H16" s="12"/>
      <c r="I16" s="11">
        <f t="shared" ref="I16:I18" si="2">(E16-SUM(F16:G16))-K16</f>
        <v>1</v>
      </c>
      <c r="J16" s="12"/>
      <c r="K16" s="11">
        <v>0</v>
      </c>
      <c r="L16" s="12">
        <f t="shared" ref="L16:L18" si="3">K16/E16</f>
        <v>0</v>
      </c>
      <c r="M16" s="11">
        <v>91</v>
      </c>
      <c r="N16" s="13">
        <v>0.95</v>
      </c>
    </row>
    <row r="17" spans="1:14" ht="12.75" customHeight="1" x14ac:dyDescent="0.35">
      <c r="A17" s="11" t="str">
        <f>'1'!A17</f>
        <v>SISTEMAS PROGRAMABLES</v>
      </c>
      <c r="B17" s="11">
        <v>2</v>
      </c>
      <c r="C17" s="11" t="str">
        <f>'1'!C17</f>
        <v>604B</v>
      </c>
      <c r="D17" s="11" t="str">
        <f>'1'!D17</f>
        <v>ISIC</v>
      </c>
      <c r="E17" s="11">
        <f>'1'!E17</f>
        <v>15</v>
      </c>
      <c r="F17" s="11">
        <v>10</v>
      </c>
      <c r="G17" s="11"/>
      <c r="H17" s="12"/>
      <c r="I17" s="11">
        <f t="shared" si="2"/>
        <v>5</v>
      </c>
      <c r="J17" s="12"/>
      <c r="K17" s="11">
        <v>0</v>
      </c>
      <c r="L17" s="12">
        <f t="shared" si="3"/>
        <v>0</v>
      </c>
      <c r="M17" s="11">
        <v>60</v>
      </c>
      <c r="N17" s="13">
        <v>0.67</v>
      </c>
    </row>
    <row r="18" spans="1:14" ht="12.75" customHeight="1" x14ac:dyDescent="0.35">
      <c r="A18" s="11" t="str">
        <f>'1'!A18</f>
        <v>TALLER DE INVESTIGACIÓN II</v>
      </c>
      <c r="B18" s="11" t="s">
        <v>34</v>
      </c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/>
      <c r="I18" s="11">
        <f t="shared" si="2"/>
        <v>23</v>
      </c>
      <c r="J18" s="12"/>
      <c r="K18" s="11">
        <v>0</v>
      </c>
      <c r="L18" s="12">
        <f t="shared" si="3"/>
        <v>0</v>
      </c>
      <c r="M18" s="11"/>
      <c r="N18" s="13"/>
    </row>
    <row r="19" spans="1:14" ht="26.5" customHeight="1" x14ac:dyDescent="0.35">
      <c r="A19" s="11" t="str">
        <f>'1'!A19</f>
        <v>TALLER DE DESARROLLO DE COMPETENCIAS PROFESIONALIZANTES</v>
      </c>
      <c r="B19" s="11" t="s">
        <v>34</v>
      </c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/>
      <c r="I19" s="11">
        <f t="shared" ref="I19" si="4">(E19-SUM(F19:G19))-K19</f>
        <v>18</v>
      </c>
      <c r="J19" s="12"/>
      <c r="K19" s="11">
        <v>0</v>
      </c>
      <c r="L19" s="12">
        <f t="shared" ref="L19" si="5">K19/E19</f>
        <v>0</v>
      </c>
      <c r="M19" s="11"/>
      <c r="N19" s="13"/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>SUM(E14:E27)</f>
        <v>131</v>
      </c>
      <c r="F28" s="16">
        <f>SUM(F14:F27)</f>
        <v>60</v>
      </c>
      <c r="G28" s="16">
        <f>SUM(G14:G27)</f>
        <v>0</v>
      </c>
      <c r="H28" s="17"/>
      <c r="I28" s="16">
        <f>SUM(I14:I27)</f>
        <v>71</v>
      </c>
      <c r="J28" s="17"/>
      <c r="K28" s="16">
        <f>SUM(K14:K27)</f>
        <v>0</v>
      </c>
      <c r="L28" s="17">
        <f t="shared" ref="L28" si="6">K28/E28</f>
        <v>0</v>
      </c>
      <c r="M28" s="21">
        <f>AVERAGE(M14:M27)</f>
        <v>63</v>
      </c>
      <c r="N28" s="18">
        <f>AVERAGE(N14:N27)</f>
        <v>0.6875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41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3" spans="1:10" ht="12.75" customHeight="1" x14ac:dyDescent="0.35">
      <c r="A33" s="1"/>
      <c r="B33" s="42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</row>
    <row r="34" spans="1:10" ht="62.25" customHeight="1" x14ac:dyDescent="0.35">
      <c r="A34" s="1"/>
      <c r="B34" s="43"/>
      <c r="C34" s="27"/>
      <c r="D34" s="27"/>
      <c r="E34" s="1"/>
      <c r="F34" s="1"/>
      <c r="G34" s="28"/>
      <c r="H34" s="27"/>
      <c r="I34" s="27"/>
      <c r="J34" s="27"/>
    </row>
    <row r="35" spans="1:10" ht="12.75" hidden="1" customHeight="1" x14ac:dyDescent="0.35">
      <c r="A35" s="44" t="s">
        <v>30</v>
      </c>
      <c r="B35" s="23"/>
      <c r="C35" s="8"/>
      <c r="D35" s="1"/>
      <c r="E35" s="44"/>
      <c r="F35" s="23"/>
      <c r="G35" s="23"/>
      <c r="H35" s="23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39" t="str">
        <f>B10</f>
        <v>ANA FRANCISCA LULE RANGEL</v>
      </c>
      <c r="C37" s="23"/>
      <c r="D37" s="23"/>
      <c r="E37" s="20"/>
      <c r="F37" s="20"/>
      <c r="G37" s="40" t="str">
        <f>'1'!$G$37</f>
        <v>DIEGO DE JESÚS VELÁZQUEZ LUCHO</v>
      </c>
      <c r="H37" s="23"/>
      <c r="I37" s="23"/>
      <c r="J37" s="23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abSelected="1" topLeftCell="A7" zoomScale="80" zoomScaleNormal="80" workbookViewId="0">
      <selection activeCell="O20" sqref="O20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35">
      <c r="A6" s="25" t="s">
        <v>3</v>
      </c>
      <c r="B6" s="23"/>
      <c r="C6" s="23"/>
      <c r="D6" s="23"/>
      <c r="E6" s="26" t="s">
        <v>32</v>
      </c>
      <c r="F6" s="27"/>
      <c r="G6" s="27"/>
      <c r="H6" s="27"/>
      <c r="I6" s="2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28">
        <v>3</v>
      </c>
      <c r="C8" s="2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5" t="s">
        <v>8</v>
      </c>
      <c r="J8" s="23"/>
      <c r="K8" s="23"/>
      <c r="L8" s="28" t="str">
        <f>'1'!L8</f>
        <v>SEP. 2023 - ENE. 2024</v>
      </c>
      <c r="M8" s="27"/>
      <c r="N8" s="2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28" t="str">
        <f>'1'!B10</f>
        <v>ANA FRANCISCA LULE RANGEL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36" t="s">
        <v>10</v>
      </c>
      <c r="B12" s="38" t="s">
        <v>11</v>
      </c>
      <c r="C12" s="38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</row>
    <row r="13" spans="1:14" ht="12.75" customHeight="1" x14ac:dyDescent="0.35">
      <c r="A13" s="37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'1'!D$14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:L18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'1'!D$14</f>
        <v>ISIC</v>
      </c>
      <c r="E15" s="11">
        <f>'1'!E15</f>
        <v>28</v>
      </c>
      <c r="F15" s="11"/>
      <c r="G15" s="11"/>
      <c r="H15" s="12"/>
      <c r="I15" s="11">
        <f>(E15-SUM(F15:G15))-K15</f>
        <v>28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>
        <v>3</v>
      </c>
      <c r="C16" s="11" t="str">
        <f>'1'!C16</f>
        <v>604A</v>
      </c>
      <c r="D16" s="11" t="str">
        <f>'1'!D$15</f>
        <v>ISIC</v>
      </c>
      <c r="E16" s="11">
        <f>'1'!E16</f>
        <v>20</v>
      </c>
      <c r="F16" s="11">
        <v>20</v>
      </c>
      <c r="G16" s="11"/>
      <c r="H16" s="12"/>
      <c r="I16" s="11">
        <f>(E16-SUM(F16:G16))-K16</f>
        <v>0</v>
      </c>
      <c r="J16" s="12"/>
      <c r="K16" s="11">
        <v>0</v>
      </c>
      <c r="L16" s="12">
        <f t="shared" si="0"/>
        <v>0</v>
      </c>
      <c r="M16" s="11">
        <v>91</v>
      </c>
      <c r="N16" s="13">
        <v>0.5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'1'!C17</f>
        <v>604B</v>
      </c>
      <c r="D17" s="11" t="str">
        <f>'1'!D$15</f>
        <v>ISIC</v>
      </c>
      <c r="E17" s="11">
        <f>'1'!E17</f>
        <v>15</v>
      </c>
      <c r="F17" s="11">
        <v>9</v>
      </c>
      <c r="G17" s="11"/>
      <c r="H17" s="12"/>
      <c r="I17" s="11">
        <f>(E17-SUM(F17:G17))-K17</f>
        <v>6</v>
      </c>
      <c r="J17" s="12"/>
      <c r="K17" s="11">
        <v>0</v>
      </c>
      <c r="L17" s="12">
        <f t="shared" ref="L17" si="2">K17/E17</f>
        <v>0</v>
      </c>
      <c r="M17" s="11">
        <v>51</v>
      </c>
      <c r="N17" s="13">
        <v>0.6</v>
      </c>
    </row>
    <row r="18" spans="1:14" ht="12.75" customHeight="1" x14ac:dyDescent="0.35">
      <c r="A18" s="11" t="str">
        <f>'1'!A18</f>
        <v>TALLER DE INVESTIGACIÓN II</v>
      </c>
      <c r="B18" s="11">
        <v>1</v>
      </c>
      <c r="C18" s="11" t="str">
        <f>'1'!C18</f>
        <v>804A</v>
      </c>
      <c r="D18" s="11" t="str">
        <f>'1'!D16</f>
        <v>ISIC</v>
      </c>
      <c r="E18" s="11">
        <f>'1'!E18</f>
        <v>23</v>
      </c>
      <c r="F18" s="11">
        <v>22</v>
      </c>
      <c r="G18" s="11"/>
      <c r="H18" s="12"/>
      <c r="I18" s="11">
        <f t="shared" ref="I18" si="3">(E18-SUM(F18:G18))-K18</f>
        <v>1</v>
      </c>
      <c r="J18" s="12"/>
      <c r="K18" s="11">
        <v>0</v>
      </c>
      <c r="L18" s="12">
        <f t="shared" si="0"/>
        <v>0</v>
      </c>
      <c r="M18" s="11">
        <v>88</v>
      </c>
      <c r="N18" s="13">
        <v>0.7</v>
      </c>
    </row>
    <row r="19" spans="1:14" ht="26" customHeight="1" x14ac:dyDescent="0.35">
      <c r="A19" s="11" t="str">
        <f>'1'!A$19</f>
        <v>TALLER DE DESARROLLO DE COMPETENCIAS PROFESIONALIZANTES</v>
      </c>
      <c r="B19" s="11">
        <v>1</v>
      </c>
      <c r="C19" s="11">
        <f>'1'!C$19</f>
        <v>804</v>
      </c>
      <c r="D19" s="11" t="str">
        <f>'1'!D17</f>
        <v>ISIC</v>
      </c>
      <c r="E19" s="11">
        <f>'1'!E$19</f>
        <v>18</v>
      </c>
      <c r="F19" s="11">
        <v>14</v>
      </c>
      <c r="G19" s="11"/>
      <c r="H19" s="12"/>
      <c r="I19" s="11">
        <f>(E19-SUM(F19:G19))-K19</f>
        <v>4</v>
      </c>
      <c r="J19" s="12"/>
      <c r="K19" s="11">
        <v>0</v>
      </c>
      <c r="L19" s="12">
        <f>K19/E19</f>
        <v>0</v>
      </c>
      <c r="M19" s="11">
        <v>71</v>
      </c>
      <c r="N19" s="13">
        <v>0.78</v>
      </c>
    </row>
    <row r="20" spans="1:14" ht="28" customHeight="1" x14ac:dyDescent="0.35">
      <c r="A20" s="11" t="str">
        <f>'1'!A$19</f>
        <v>TALLER DE DESARROLLO DE COMPETENCIAS PROFESIONALIZANTES</v>
      </c>
      <c r="B20" s="11">
        <v>2</v>
      </c>
      <c r="C20" s="11">
        <f>'1'!C$19</f>
        <v>804</v>
      </c>
      <c r="D20" s="11" t="str">
        <f>'1'!D18</f>
        <v>ISIC</v>
      </c>
      <c r="E20" s="11">
        <f>'1'!E$19</f>
        <v>18</v>
      </c>
      <c r="F20" s="11">
        <v>13</v>
      </c>
      <c r="G20" s="11"/>
      <c r="H20" s="12"/>
      <c r="I20" s="11">
        <f>(E20-SUM(F20:G20))-K20</f>
        <v>5</v>
      </c>
      <c r="J20" s="12"/>
      <c r="K20" s="11">
        <v>0</v>
      </c>
      <c r="L20" s="12">
        <f>K20/E20</f>
        <v>0</v>
      </c>
      <c r="M20" s="11">
        <v>68</v>
      </c>
      <c r="N20" s="13">
        <v>0.72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</row>
    <row r="29" spans="1:14" ht="16.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</row>
    <row r="30" spans="1:14" ht="12.75" customHeight="1" x14ac:dyDescent="0.35">
      <c r="A30" s="15" t="s">
        <v>26</v>
      </c>
      <c r="B30" s="16" t="s">
        <v>25</v>
      </c>
      <c r="C30" s="16" t="s">
        <v>25</v>
      </c>
      <c r="D30" s="16" t="s">
        <v>25</v>
      </c>
      <c r="E30" s="16">
        <f>SUM(E14:E29)</f>
        <v>149</v>
      </c>
      <c r="F30" s="16">
        <f>SUM(F14:F29)</f>
        <v>78</v>
      </c>
      <c r="G30" s="16">
        <f>SUM(G14:G29)</f>
        <v>0</v>
      </c>
      <c r="H30" s="17"/>
      <c r="I30" s="16">
        <f>SUM(I14:I29)</f>
        <v>71</v>
      </c>
      <c r="J30" s="17"/>
      <c r="K30" s="16">
        <f>SUM(K14:K29)</f>
        <v>0</v>
      </c>
      <c r="L30" s="17">
        <f t="shared" ref="L30" si="4">K30/E30</f>
        <v>0</v>
      </c>
      <c r="M30" s="16">
        <f>AVERAGE(M14:M29)</f>
        <v>73.8</v>
      </c>
      <c r="N30" s="18">
        <f>AVERAGE(N14:N29)</f>
        <v>0.65999999999999992</v>
      </c>
    </row>
    <row r="31" spans="1:14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0" customHeight="1" x14ac:dyDescent="0.35">
      <c r="A32" s="41" t="s">
        <v>27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5" spans="1:10" ht="12.75" customHeight="1" x14ac:dyDescent="0.35">
      <c r="A35" s="1"/>
      <c r="B35" s="42" t="s">
        <v>28</v>
      </c>
      <c r="C35" s="23"/>
      <c r="D35" s="23"/>
      <c r="E35" s="1"/>
      <c r="F35" s="1"/>
      <c r="G35" s="24" t="s">
        <v>29</v>
      </c>
      <c r="H35" s="23"/>
      <c r="I35" s="23"/>
      <c r="J35" s="23"/>
    </row>
    <row r="36" spans="1:10" ht="62.25" customHeight="1" x14ac:dyDescent="0.35">
      <c r="A36" s="1"/>
      <c r="B36" s="43"/>
      <c r="C36" s="27"/>
      <c r="D36" s="27"/>
      <c r="E36" s="1"/>
      <c r="F36" s="1"/>
      <c r="G36" s="28"/>
      <c r="H36" s="27"/>
      <c r="I36" s="27"/>
      <c r="J36" s="27"/>
    </row>
    <row r="37" spans="1:10" ht="12.75" hidden="1" customHeight="1" x14ac:dyDescent="0.35">
      <c r="A37" s="44" t="s">
        <v>30</v>
      </c>
      <c r="B37" s="23"/>
      <c r="C37" s="8"/>
      <c r="D37" s="1"/>
      <c r="E37" s="44"/>
      <c r="F37" s="23"/>
      <c r="G37" s="23"/>
      <c r="H37" s="23"/>
      <c r="I37" s="1"/>
      <c r="J37" s="1"/>
    </row>
    <row r="38" spans="1:10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45" customHeight="1" x14ac:dyDescent="0.35">
      <c r="A39" s="1"/>
      <c r="B39" s="39" t="str">
        <f>B10</f>
        <v>ANA FRANCISCA LULE RANGEL</v>
      </c>
      <c r="C39" s="23"/>
      <c r="D39" s="23"/>
      <c r="E39" s="20"/>
      <c r="F39" s="20"/>
      <c r="G39" s="40" t="str">
        <f>'1'!$G$37</f>
        <v>DIEGO DE JESÚS VELÁZQUEZ LUCHO</v>
      </c>
      <c r="H39" s="23"/>
      <c r="I39" s="23"/>
      <c r="J39" s="23"/>
    </row>
  </sheetData>
  <mergeCells count="31"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topLeftCell="A15" zoomScaleNormal="100" workbookViewId="0">
      <selection activeCell="J28" sqref="J2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35">
      <c r="A6" s="25" t="s">
        <v>3</v>
      </c>
      <c r="B6" s="23"/>
      <c r="C6" s="23"/>
      <c r="D6" s="23"/>
      <c r="E6" s="26" t="s">
        <v>32</v>
      </c>
      <c r="F6" s="27"/>
      <c r="G6" s="27"/>
      <c r="H6" s="27"/>
      <c r="I6" s="2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28">
        <v>4</v>
      </c>
      <c r="C8" s="2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5" t="s">
        <v>8</v>
      </c>
      <c r="J8" s="23"/>
      <c r="K8" s="23"/>
      <c r="L8" s="28" t="str">
        <f>'1'!L8</f>
        <v>SEP. 2023 - ENE. 2024</v>
      </c>
      <c r="M8" s="27"/>
      <c r="N8" s="2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28" t="str">
        <f>'1'!B10</f>
        <v>ANA FRANCISCA LULE RANGEL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36" t="s">
        <v>10</v>
      </c>
      <c r="B12" s="38" t="s">
        <v>11</v>
      </c>
      <c r="C12" s="38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</row>
    <row r="13" spans="1:14" ht="12.5" customHeight="1" x14ac:dyDescent="0.35">
      <c r="A13" s="37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28</v>
      </c>
      <c r="F15" s="11"/>
      <c r="G15" s="11"/>
      <c r="H15" s="12"/>
      <c r="I15" s="11">
        <f t="shared" ref="I15:I19" si="1">(E15-SUM(F15:G15))-K15</f>
        <v>28</v>
      </c>
      <c r="J15" s="12"/>
      <c r="K15" s="11">
        <v>0</v>
      </c>
      <c r="L15" s="12">
        <f t="shared" ref="L15:L19" si="2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20</v>
      </c>
      <c r="F16" s="11"/>
      <c r="G16" s="11"/>
      <c r="H16" s="12"/>
      <c r="I16" s="11">
        <f t="shared" si="1"/>
        <v>20</v>
      </c>
      <c r="J16" s="12"/>
      <c r="K16" s="11">
        <v>0</v>
      </c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/>
      <c r="I18" s="11">
        <f t="shared" si="1"/>
        <v>23</v>
      </c>
      <c r="J18" s="12"/>
      <c r="K18" s="11">
        <v>0</v>
      </c>
      <c r="L18" s="12">
        <f t="shared" si="2"/>
        <v>0</v>
      </c>
      <c r="M18" s="11"/>
      <c r="N18" s="13"/>
    </row>
    <row r="19" spans="1:14" ht="26.5" customHeight="1" x14ac:dyDescent="0.35">
      <c r="A19" s="11" t="str">
        <f>'1'!A19</f>
        <v>TALLER DE DESARROLLO DE COMPETENCIAS PROFESIONALIZANTES</v>
      </c>
      <c r="B19" s="11"/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/>
      <c r="I19" s="11">
        <f t="shared" si="1"/>
        <v>18</v>
      </c>
      <c r="J19" s="12"/>
      <c r="K19" s="11">
        <v>0</v>
      </c>
      <c r="L19" s="12">
        <f t="shared" si="2"/>
        <v>0</v>
      </c>
      <c r="M19" s="11"/>
      <c r="N19" s="13"/>
    </row>
    <row r="38" spans="1:14" ht="12.75" customHeight="1" x14ac:dyDescent="0.35">
      <c r="A38" s="15" t="s">
        <v>26</v>
      </c>
      <c r="B38" s="16" t="s">
        <v>25</v>
      </c>
      <c r="C38" s="16" t="s">
        <v>25</v>
      </c>
      <c r="D38" s="16" t="s">
        <v>25</v>
      </c>
      <c r="E38" s="16">
        <f>SUM(E14:E37)</f>
        <v>131</v>
      </c>
      <c r="F38" s="16">
        <f>SUM(F14:F37)</f>
        <v>0</v>
      </c>
      <c r="G38" s="16">
        <f>SUM(G14:G37)</f>
        <v>0</v>
      </c>
      <c r="H38" s="17"/>
      <c r="I38" s="16">
        <f>SUM(I14:I37)</f>
        <v>131</v>
      </c>
      <c r="J38" s="17"/>
      <c r="K38" s="16">
        <f>SUM(K14:K37)</f>
        <v>0</v>
      </c>
      <c r="L38" s="17">
        <f t="shared" ref="L38" si="3">K38/E38</f>
        <v>0</v>
      </c>
      <c r="M38" s="21" t="e">
        <f>AVERAGE(M14:M37)</f>
        <v>#DIV/0!</v>
      </c>
      <c r="N38" s="18" t="e">
        <f>AVERAGE(N14:N37)</f>
        <v>#DIV/0!</v>
      </c>
    </row>
    <row r="39" spans="1:14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0" customHeight="1" x14ac:dyDescent="0.35">
      <c r="A40" s="41" t="s">
        <v>27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35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35">
      <c r="A43" s="1"/>
      <c r="B43" s="42" t="s">
        <v>28</v>
      </c>
      <c r="C43" s="23"/>
      <c r="D43" s="23"/>
      <c r="E43" s="1"/>
      <c r="F43" s="1"/>
      <c r="G43" s="24" t="s">
        <v>29</v>
      </c>
      <c r="H43" s="23"/>
      <c r="I43" s="23"/>
      <c r="J43" s="23"/>
      <c r="K43" s="1"/>
      <c r="L43" s="1"/>
      <c r="M43" s="1"/>
      <c r="N43" s="1"/>
    </row>
    <row r="44" spans="1:14" ht="62.25" customHeight="1" x14ac:dyDescent="0.35">
      <c r="A44" s="1"/>
      <c r="B44" s="43"/>
      <c r="C44" s="27"/>
      <c r="D44" s="27"/>
      <c r="E44" s="1"/>
      <c r="F44" s="1"/>
      <c r="G44" s="28"/>
      <c r="H44" s="27"/>
      <c r="I44" s="27"/>
      <c r="J44" s="27"/>
      <c r="K44" s="1"/>
      <c r="L44" s="1"/>
      <c r="M44" s="1"/>
      <c r="N44" s="1"/>
    </row>
    <row r="45" spans="1:14" ht="12.75" hidden="1" customHeight="1" x14ac:dyDescent="0.35">
      <c r="A45" s="44" t="s">
        <v>30</v>
      </c>
      <c r="B45" s="23"/>
      <c r="C45" s="8"/>
      <c r="D45" s="1"/>
      <c r="E45" s="44"/>
      <c r="F45" s="23"/>
      <c r="G45" s="23"/>
      <c r="H45" s="23"/>
      <c r="I45" s="1"/>
      <c r="J45" s="1"/>
      <c r="K45" s="1"/>
      <c r="L45" s="1"/>
      <c r="M45" s="1"/>
      <c r="N45" s="1"/>
    </row>
    <row r="46" spans="1:14" ht="12.75" hidden="1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45" customHeight="1" x14ac:dyDescent="0.35">
      <c r="A47" s="1"/>
      <c r="B47" s="39" t="str">
        <f>B10</f>
        <v>ANA FRANCISCA LULE RANGEL</v>
      </c>
      <c r="C47" s="23"/>
      <c r="D47" s="23"/>
      <c r="E47" s="20"/>
      <c r="F47" s="20"/>
      <c r="G47" s="40" t="str">
        <f>'1'!$G$37</f>
        <v>DIEGO DE JESÚS VELÁZQUEZ LUCHO</v>
      </c>
      <c r="H47" s="23"/>
      <c r="I47" s="23"/>
      <c r="J47" s="23"/>
      <c r="K47" s="1"/>
      <c r="L47" s="1"/>
      <c r="M47" s="1"/>
      <c r="N47" s="1"/>
    </row>
  </sheetData>
  <mergeCells count="31">
    <mergeCell ref="B47:D47"/>
    <mergeCell ref="G47:J47"/>
    <mergeCell ref="A40:N40"/>
    <mergeCell ref="B43:D43"/>
    <mergeCell ref="G43:J43"/>
    <mergeCell ref="B44:D44"/>
    <mergeCell ref="G44:J44"/>
    <mergeCell ref="A45:B45"/>
    <mergeCell ref="E45:H4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4" zoomScale="80" zoomScaleNormal="80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24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24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35">
      <c r="A6" s="25" t="s">
        <v>3</v>
      </c>
      <c r="B6" s="23"/>
      <c r="C6" s="23"/>
      <c r="D6" s="23"/>
      <c r="E6" s="26" t="s">
        <v>32</v>
      </c>
      <c r="F6" s="27"/>
      <c r="G6" s="27"/>
      <c r="H6" s="27"/>
      <c r="I6" s="27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28" t="s">
        <v>33</v>
      </c>
      <c r="C8" s="27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35" t="s">
        <v>8</v>
      </c>
      <c r="J8" s="23"/>
      <c r="K8" s="23"/>
      <c r="L8" s="28" t="str">
        <f>'1'!L8</f>
        <v>SEP. 2023 - ENE. 2024</v>
      </c>
      <c r="M8" s="27"/>
      <c r="N8" s="27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28" t="str">
        <f>'1'!B10</f>
        <v>ANA FRANCISCA LULE RANGEL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36" t="s">
        <v>10</v>
      </c>
      <c r="B12" s="38" t="s">
        <v>11</v>
      </c>
      <c r="C12" s="38" t="s">
        <v>12</v>
      </c>
      <c r="D12" s="31" t="s">
        <v>13</v>
      </c>
      <c r="E12" s="31" t="s">
        <v>14</v>
      </c>
      <c r="F12" s="29" t="s">
        <v>15</v>
      </c>
      <c r="G12" s="30"/>
      <c r="H12" s="31" t="s">
        <v>16</v>
      </c>
      <c r="I12" s="31" t="s">
        <v>17</v>
      </c>
      <c r="J12" s="31" t="s">
        <v>18</v>
      </c>
      <c r="K12" s="31" t="s">
        <v>19</v>
      </c>
      <c r="L12" s="31" t="s">
        <v>20</v>
      </c>
      <c r="M12" s="31" t="s">
        <v>21</v>
      </c>
      <c r="N12" s="33" t="s">
        <v>22</v>
      </c>
    </row>
    <row r="13" spans="1:14" ht="12.75" customHeight="1" x14ac:dyDescent="0.35">
      <c r="A13" s="37"/>
      <c r="B13" s="32"/>
      <c r="C13" s="32"/>
      <c r="D13" s="32"/>
      <c r="E13" s="32"/>
      <c r="F13" s="9" t="s">
        <v>23</v>
      </c>
      <c r="G13" s="9" t="s">
        <v>24</v>
      </c>
      <c r="H13" s="32"/>
      <c r="I13" s="32"/>
      <c r="J13" s="32"/>
      <c r="K13" s="32"/>
      <c r="L13" s="32"/>
      <c r="M13" s="32"/>
      <c r="N13" s="34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27</v>
      </c>
      <c r="F14" s="11"/>
      <c r="G14" s="11"/>
      <c r="H14" s="12">
        <f>(F14+G14)/E14</f>
        <v>0</v>
      </c>
      <c r="I14" s="11">
        <f t="shared" ref="I14:I17" si="0">(E14-SUM(F14:G14))-K14</f>
        <v>27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28</v>
      </c>
      <c r="F15" s="11"/>
      <c r="G15" s="11"/>
      <c r="H15" s="12">
        <f t="shared" ref="H15:H17" si="3">(F15+G15)/E15</f>
        <v>0</v>
      </c>
      <c r="I15" s="11">
        <f t="shared" si="0"/>
        <v>28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20</v>
      </c>
      <c r="F16" s="11"/>
      <c r="G16" s="11"/>
      <c r="H16" s="12">
        <f t="shared" si="3"/>
        <v>0</v>
      </c>
      <c r="I16" s="11">
        <f t="shared" si="0"/>
        <v>20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23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25" customHeight="1" x14ac:dyDescent="0.35">
      <c r="A19" s="11" t="str">
        <f>'1'!A19</f>
        <v>TALLER DE DESARROLLO DE COMPETENCIAS PROFESIONALIZANTES</v>
      </c>
      <c r="B19" s="11"/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>
        <f t="shared" ref="H19" si="8">(F19+G19)/E19</f>
        <v>0</v>
      </c>
      <c r="I19" s="11">
        <f t="shared" ref="I19" si="9">(E19-SUM(F19:G19))-K19</f>
        <v>18</v>
      </c>
      <c r="J19" s="12">
        <f t="shared" ref="J19" si="10">I19/E19</f>
        <v>1</v>
      </c>
      <c r="K19" s="11"/>
      <c r="L19" s="12">
        <f t="shared" ref="L19" si="11">K19/E19</f>
        <v>0</v>
      </c>
      <c r="M19" s="11"/>
      <c r="N19" s="13"/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 t="shared" ref="E28:G28" si="12">SUM(E14:E27)</f>
        <v>131</v>
      </c>
      <c r="F28" s="16">
        <f t="shared" si="12"/>
        <v>0</v>
      </c>
      <c r="G28" s="16">
        <f t="shared" si="12"/>
        <v>0</v>
      </c>
      <c r="H28" s="17">
        <f>SUM(F28:G28)/E28</f>
        <v>0</v>
      </c>
      <c r="I28" s="16">
        <f>(E28-SUM(F28:G28))-K28</f>
        <v>131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 t="shared" ref="M28:N28" si="13">AVERAGE(M14:M27)</f>
        <v>#DIV/0!</v>
      </c>
      <c r="N28" s="18" t="e">
        <f t="shared" si="13"/>
        <v>#DIV/0!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41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3" spans="1:10" ht="12.75" customHeight="1" x14ac:dyDescent="0.35">
      <c r="A33" s="1"/>
      <c r="B33" s="42" t="s">
        <v>28</v>
      </c>
      <c r="C33" s="23"/>
      <c r="D33" s="23"/>
      <c r="E33" s="1"/>
      <c r="F33" s="1"/>
      <c r="G33" s="24" t="s">
        <v>29</v>
      </c>
      <c r="H33" s="23"/>
      <c r="I33" s="23"/>
      <c r="J33" s="23"/>
    </row>
    <row r="34" spans="1:10" ht="62.25" customHeight="1" x14ac:dyDescent="0.35">
      <c r="A34" s="1"/>
      <c r="B34" s="43"/>
      <c r="C34" s="27"/>
      <c r="D34" s="27"/>
      <c r="E34" s="1"/>
      <c r="F34" s="1"/>
      <c r="G34" s="28"/>
      <c r="H34" s="27"/>
      <c r="I34" s="27"/>
      <c r="J34" s="27"/>
    </row>
    <row r="35" spans="1:10" ht="12.75" hidden="1" customHeight="1" x14ac:dyDescent="0.35">
      <c r="A35" s="44" t="s">
        <v>30</v>
      </c>
      <c r="B35" s="23"/>
      <c r="C35" s="8"/>
      <c r="D35" s="1"/>
      <c r="E35" s="44"/>
      <c r="F35" s="23"/>
      <c r="G35" s="23"/>
      <c r="H35" s="23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39" t="str">
        <f>B10</f>
        <v>ANA FRANCISCA LULE RANGEL</v>
      </c>
      <c r="C37" s="23"/>
      <c r="D37" s="23"/>
      <c r="E37" s="20"/>
      <c r="F37" s="20"/>
      <c r="G37" s="40" t="s">
        <v>37</v>
      </c>
      <c r="H37" s="23"/>
      <c r="I37" s="23"/>
      <c r="J37" s="23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2024-05-21T01:23:42Z</dcterms:modified>
</cp:coreProperties>
</file>