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PersonalTec\2424-FebJul\RepSGI\"/>
    </mc:Choice>
  </mc:AlternateContent>
  <xr:revisionPtr revIDLastSave="0" documentId="13_ncr:1_{25BC9806-1058-4DE9-A2D0-7FE74737B7C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MetodosNumericosA" sheetId="1" r:id="rId1"/>
    <sheet name="MetodosNumericosB" sheetId="4" r:id="rId2"/>
    <sheet name="SistProgA" sheetId="5" r:id="rId3"/>
    <sheet name="SistProgB" sheetId="6" r:id="rId4"/>
    <sheet name="TallerDeInv2" sheetId="3" r:id="rId5"/>
    <sheet name="TallerDesCompetencia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3" l="1"/>
  <c r="L37" i="4" l="1"/>
  <c r="M37" i="4"/>
  <c r="N37" i="4"/>
  <c r="O37" i="4"/>
  <c r="L38" i="4"/>
  <c r="M38" i="4"/>
  <c r="N38" i="4"/>
  <c r="O38" i="4"/>
  <c r="O41" i="4" s="1"/>
  <c r="L39" i="4"/>
  <c r="M39" i="4"/>
  <c r="N39" i="4"/>
  <c r="O39" i="4"/>
  <c r="L40" i="4"/>
  <c r="M40" i="4"/>
  <c r="N40" i="4"/>
  <c r="O40" i="4"/>
  <c r="L41" i="4"/>
  <c r="M41" i="4"/>
  <c r="N41" i="4"/>
  <c r="L29" i="5"/>
  <c r="L32" i="5" s="1"/>
  <c r="M29" i="5"/>
  <c r="N29" i="5"/>
  <c r="O29" i="5"/>
  <c r="O32" i="5" s="1"/>
  <c r="L30" i="5"/>
  <c r="M30" i="5"/>
  <c r="N30" i="5"/>
  <c r="N33" i="5" s="1"/>
  <c r="O30" i="5"/>
  <c r="L31" i="5"/>
  <c r="L33" i="5" s="1"/>
  <c r="M31" i="5"/>
  <c r="M32" i="5" s="1"/>
  <c r="N31" i="5"/>
  <c r="O31" i="5"/>
  <c r="N32" i="5"/>
  <c r="O33" i="5"/>
  <c r="M24" i="6"/>
  <c r="N24" i="6"/>
  <c r="O24" i="6"/>
  <c r="M25" i="6"/>
  <c r="M28" i="6" s="1"/>
  <c r="N25" i="6"/>
  <c r="O25" i="6"/>
  <c r="O28" i="6" s="1"/>
  <c r="M26" i="6"/>
  <c r="N26" i="6"/>
  <c r="N28" i="6" s="1"/>
  <c r="O26" i="6"/>
  <c r="M27" i="6"/>
  <c r="O27" i="6"/>
  <c r="K27" i="7"/>
  <c r="L27" i="7"/>
  <c r="M27" i="7"/>
  <c r="K28" i="7"/>
  <c r="K31" i="7" s="1"/>
  <c r="L28" i="7"/>
  <c r="M28" i="7"/>
  <c r="M31" i="7" s="1"/>
  <c r="K29" i="7"/>
  <c r="K30" i="7" s="1"/>
  <c r="L29" i="7"/>
  <c r="L31" i="7" s="1"/>
  <c r="M29" i="7"/>
  <c r="M30" i="7"/>
  <c r="M33" i="5" l="1"/>
  <c r="N27" i="6"/>
  <c r="L30" i="7"/>
  <c r="K37" i="4" l="1"/>
  <c r="K38" i="4"/>
  <c r="K39" i="4"/>
  <c r="P32" i="1" l="1"/>
  <c r="P28" i="1"/>
  <c r="P24" i="1"/>
  <c r="P20" i="1"/>
  <c r="P16" i="1"/>
  <c r="P12" i="1"/>
  <c r="D6" i="7"/>
  <c r="D6" i="3"/>
  <c r="D6" i="6"/>
  <c r="D6" i="5"/>
  <c r="D6" i="4"/>
  <c r="N4" i="7"/>
  <c r="N29" i="7"/>
  <c r="J29" i="7"/>
  <c r="N28" i="7"/>
  <c r="J28" i="7"/>
  <c r="N27" i="7"/>
  <c r="J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O9" i="7"/>
  <c r="L4" i="3"/>
  <c r="P4" i="6"/>
  <c r="P4" i="5"/>
  <c r="O4" i="4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9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9" i="6"/>
  <c r="L24" i="6"/>
  <c r="L25" i="6"/>
  <c r="L26" i="6"/>
  <c r="P11" i="1"/>
  <c r="P13" i="1"/>
  <c r="P14" i="1"/>
  <c r="P15" i="1"/>
  <c r="P17" i="1"/>
  <c r="P18" i="1"/>
  <c r="P19" i="1"/>
  <c r="P21" i="1"/>
  <c r="P22" i="1"/>
  <c r="P23" i="1"/>
  <c r="P25" i="1"/>
  <c r="P26" i="1"/>
  <c r="P27" i="1"/>
  <c r="P29" i="1"/>
  <c r="P30" i="1"/>
  <c r="P31" i="1"/>
  <c r="P33" i="1"/>
  <c r="P34" i="1"/>
  <c r="P35" i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10" i="1"/>
  <c r="P9" i="1"/>
  <c r="P29" i="5" l="1"/>
  <c r="P32" i="5" s="1"/>
  <c r="P31" i="5"/>
  <c r="P30" i="5"/>
  <c r="P33" i="5" s="1"/>
  <c r="N31" i="7"/>
  <c r="N30" i="7"/>
  <c r="B26" i="7"/>
  <c r="J31" i="7"/>
  <c r="J30" i="7"/>
  <c r="O29" i="7"/>
  <c r="O27" i="7"/>
  <c r="O28" i="7"/>
  <c r="L27" i="6"/>
  <c r="L28" i="6"/>
  <c r="B10" i="5"/>
  <c r="O31" i="7" l="1"/>
  <c r="O30" i="7"/>
  <c r="K26" i="6"/>
  <c r="J26" i="6"/>
  <c r="K25" i="6"/>
  <c r="J25" i="6"/>
  <c r="K24" i="6"/>
  <c r="J2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K31" i="5"/>
  <c r="J31" i="5"/>
  <c r="K30" i="5"/>
  <c r="J30" i="5"/>
  <c r="K29" i="5"/>
  <c r="J29" i="5"/>
  <c r="B11" i="5"/>
  <c r="B12" i="5" s="1"/>
  <c r="B13" i="5" s="1"/>
  <c r="B14" i="5" s="1"/>
  <c r="J39" i="4"/>
  <c r="J38" i="4"/>
  <c r="J37" i="4"/>
  <c r="B10" i="4"/>
  <c r="L34" i="3"/>
  <c r="K34" i="3"/>
  <c r="J34" i="3"/>
  <c r="L33" i="3"/>
  <c r="K33" i="3"/>
  <c r="J33" i="3"/>
  <c r="L32" i="3"/>
  <c r="K32" i="3"/>
  <c r="J32" i="3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J28" i="6"/>
  <c r="J27" i="6"/>
  <c r="K28" i="6"/>
  <c r="K27" i="6"/>
  <c r="K40" i="4"/>
  <c r="J35" i="3"/>
  <c r="L35" i="3"/>
  <c r="K36" i="3"/>
  <c r="J32" i="5"/>
  <c r="K33" i="5"/>
  <c r="M34" i="3"/>
  <c r="K35" i="3"/>
  <c r="J36" i="3"/>
  <c r="L36" i="3"/>
  <c r="J40" i="4"/>
  <c r="K41" i="4"/>
  <c r="K32" i="5"/>
  <c r="P39" i="4"/>
  <c r="J33" i="5"/>
  <c r="P26" i="6"/>
  <c r="P24" i="6"/>
  <c r="P25" i="6"/>
  <c r="J41" i="4"/>
  <c r="P37" i="4"/>
  <c r="P38" i="4"/>
  <c r="M32" i="3"/>
  <c r="M33" i="3"/>
  <c r="K38" i="1"/>
  <c r="L38" i="1"/>
  <c r="M38" i="1"/>
  <c r="N38" i="1"/>
  <c r="O38" i="1"/>
  <c r="J38" i="1"/>
  <c r="K37" i="1"/>
  <c r="L37" i="1"/>
  <c r="M37" i="1"/>
  <c r="N37" i="1"/>
  <c r="O37" i="1"/>
  <c r="K36" i="1"/>
  <c r="L36" i="1"/>
  <c r="M36" i="1"/>
  <c r="N36" i="1"/>
  <c r="O36" i="1"/>
  <c r="J37" i="1"/>
  <c r="J36" i="1"/>
  <c r="P28" i="6" l="1"/>
  <c r="B25" i="4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M35" i="3"/>
  <c r="M36" i="3"/>
  <c r="P41" i="4"/>
  <c r="P40" i="4"/>
  <c r="P27" i="6"/>
  <c r="K40" i="1"/>
  <c r="L40" i="1"/>
  <c r="M40" i="1"/>
  <c r="N40" i="1"/>
  <c r="O40" i="1"/>
  <c r="K39" i="1"/>
  <c r="L39" i="1"/>
  <c r="M39" i="1"/>
  <c r="N39" i="1"/>
  <c r="O39" i="1"/>
  <c r="J40" i="1"/>
  <c r="J39" i="1"/>
  <c r="P38" i="1" l="1"/>
  <c r="P37" i="1"/>
  <c r="P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P40" i="1" l="1"/>
  <c r="P39" i="1"/>
</calcChain>
</file>

<file path=xl/sharedStrings.xml><?xml version="1.0" encoding="utf-8"?>
<sst xmlns="http://schemas.openxmlformats.org/spreadsheetml/2006/main" count="414" uniqueCount="270">
  <si>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</si>
  <si>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</si>
  <si>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</si>
  <si>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</si>
  <si>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</si>
  <si>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</si>
  <si>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</si>
  <si>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</si>
  <si>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</si>
  <si>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</si>
  <si>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</si>
  <si>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</si>
  <si>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</si>
  <si>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</si>
  <si>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</si>
  <si>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</si>
  <si>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</si>
  <si>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</si>
  <si>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</si>
  <si>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</si>
  <si>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</si>
  <si>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</si>
  <si>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</si>
  <si>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ANA FRANCISCA LULE RANGEL</t>
  </si>
  <si>
    <t>221U0191</t>
  </si>
  <si>
    <t>BAXIN CAMPOS ÁNGEL UZIEL</t>
  </si>
  <si>
    <t>221U0245</t>
  </si>
  <si>
    <t>RODRÍGUEZ LÓPEZ JAZER</t>
  </si>
  <si>
    <t>221U0255</t>
  </si>
  <si>
    <t>704A</t>
  </si>
  <si>
    <t>BELTRÁN HERNÁNDEZ JUAN CARLOS</t>
  </si>
  <si>
    <t>211U0174</t>
  </si>
  <si>
    <t>201U0102</t>
  </si>
  <si>
    <t>CANO CAZARÍN GONZALO YAHIR</t>
  </si>
  <si>
    <t>211U0011</t>
  </si>
  <si>
    <t>CHAGA CHAGALA ISAAC</t>
  </si>
  <si>
    <t>211U0177</t>
  </si>
  <si>
    <t>CHI MARCIAL FERNANDO YAHIR</t>
  </si>
  <si>
    <t>211U0473</t>
  </si>
  <si>
    <t>CRUZ XALA VÍCTOR JOSÉ</t>
  </si>
  <si>
    <t>HERNÁNDEZ AZAMAR LEONARDO</t>
  </si>
  <si>
    <t>211U0186</t>
  </si>
  <si>
    <t>HERNÁNDEZ SANTOS JONATHAN SALVADOR</t>
  </si>
  <si>
    <t>211U0187</t>
  </si>
  <si>
    <t>HERRERA MIXTEGA LAURA</t>
  </si>
  <si>
    <t>MENDOZA FERNÁNDEZ CARLOS DANIEL</t>
  </si>
  <si>
    <t>211U0191</t>
  </si>
  <si>
    <t>MINQUIZ MELCHI ORLANDO</t>
  </si>
  <si>
    <t>211U0192</t>
  </si>
  <si>
    <t>OLIN ALONSO CARLOS DANIEL</t>
  </si>
  <si>
    <t>211U0193</t>
  </si>
  <si>
    <t>OLIN CAMACHO FLOR DEL CARMEN</t>
  </si>
  <si>
    <t>211U0194</t>
  </si>
  <si>
    <t>ORTIZ DOMÍNGUEZ KEISSLY</t>
  </si>
  <si>
    <t>211U0195</t>
  </si>
  <si>
    <t>ORTIZ VERGARA DIEGO DE JESÚS</t>
  </si>
  <si>
    <t>211U0197</t>
  </si>
  <si>
    <t>PICHAL VALDEZ GERMAIN</t>
  </si>
  <si>
    <t>211U0198</t>
  </si>
  <si>
    <t>PÓLITO IXTEPAN LESLYE ALEJANDRA</t>
  </si>
  <si>
    <t>211U0199</t>
  </si>
  <si>
    <t>RAMÍREZ MUÑOZ TERESA</t>
  </si>
  <si>
    <t>211U0200</t>
  </si>
  <si>
    <t>ROVIRA MACARIO LUIS AXEL</t>
  </si>
  <si>
    <t>201U0114</t>
  </si>
  <si>
    <t>201U0563</t>
  </si>
  <si>
    <t>211U0202</t>
  </si>
  <si>
    <t>TERRAZAS GUERRERO ROBERTO CARLOS</t>
  </si>
  <si>
    <t>211U0203</t>
  </si>
  <si>
    <t>TOTO BAUTISTA EDUARDO ABISAÍ</t>
  </si>
  <si>
    <t>211U0172</t>
  </si>
  <si>
    <t>ALVARADO MERLIN CARLOS RAÚL</t>
  </si>
  <si>
    <t>211U0173</t>
  </si>
  <si>
    <t>ARTIGAS MARTÍNEZ ALEXIS</t>
  </si>
  <si>
    <t>BERNAL ANDRADRE JESÚS ALEJANDRO</t>
  </si>
  <si>
    <t>211U0176</t>
  </si>
  <si>
    <t>201U0098</t>
  </si>
  <si>
    <t>CANELA AMARO VÍCTOR</t>
  </si>
  <si>
    <t>211U0661</t>
  </si>
  <si>
    <t>CINTO GUILLÉN GILBERTO</t>
  </si>
  <si>
    <t>211U0179</t>
  </si>
  <si>
    <t>DÍAZ PÓLITO CARLOS DAVID</t>
  </si>
  <si>
    <t>211U0180</t>
  </si>
  <si>
    <t>FARARONI LÓPEZ JULIO CÉSAR</t>
  </si>
  <si>
    <t>211U0642</t>
  </si>
  <si>
    <t>HERNÁNDEZ SALAZAR GUSTAVO ÁNGEL</t>
  </si>
  <si>
    <t>211U0189</t>
  </si>
  <si>
    <t>MALAGA MALAGA XOCHITL LITZURY</t>
  </si>
  <si>
    <t>211U0190</t>
  </si>
  <si>
    <t>MAULEÓN FLORES JAZMÍN</t>
  </si>
  <si>
    <t>211U0013</t>
  </si>
  <si>
    <t>MELCHI COTA CRUZ AXEL</t>
  </si>
  <si>
    <t>211U0635</t>
  </si>
  <si>
    <t>MIL ORTIZ EMMANUEL ALEJANDRO</t>
  </si>
  <si>
    <t>211U0547</t>
  </si>
  <si>
    <t>211U0662</t>
  </si>
  <si>
    <t>MALAGA MIXTEGA MIGUEL ÁNGEL</t>
  </si>
  <si>
    <t>MIXTEGA SOSA JUAN DANIEL</t>
  </si>
  <si>
    <t>211U0206</t>
  </si>
  <si>
    <t>VENAVIDES RODRÍGUEZ ROGELIO DE JESÚS</t>
  </si>
  <si>
    <t>201U0096</t>
  </si>
  <si>
    <t>AZAMAR TEGOMA LEONARDO DE JESÚS</t>
  </si>
  <si>
    <t>201U0097</t>
  </si>
  <si>
    <t>BELTRÁN RAMÓN GABRIELA</t>
  </si>
  <si>
    <t>201U0101</t>
  </si>
  <si>
    <t>CAMPOS DE DIOS DIEGO EMMANUEL</t>
  </si>
  <si>
    <t>201U0104</t>
  </si>
  <si>
    <t>CARVAJAL GARCÍA JOANNA GUADALUPE</t>
  </si>
  <si>
    <t>201U0106</t>
  </si>
  <si>
    <t>CHIPOL ESCRIBANO CRISTIAN</t>
  </si>
  <si>
    <t>201U0490</t>
  </si>
  <si>
    <t>COLORIANO VICTORIO ELISA</t>
  </si>
  <si>
    <t>201U0815</t>
  </si>
  <si>
    <t>ESTRADA CONCHI LEISY</t>
  </si>
  <si>
    <t>201U0111</t>
  </si>
  <si>
    <t>GARCÍA ACOSTA MARÍA GUADALUPE</t>
  </si>
  <si>
    <t>201U0112</t>
  </si>
  <si>
    <t>JACINTO RAMÓN JULIO ALEJANDRO</t>
  </si>
  <si>
    <t>201U0031</t>
  </si>
  <si>
    <t>LERDO FISCA PAOLA</t>
  </si>
  <si>
    <t>221U0814</t>
  </si>
  <si>
    <t>LOYO OLAM LUIS LEONARDO</t>
  </si>
  <si>
    <t>201U0116</t>
  </si>
  <si>
    <t>MORALES HERNÁNDEZ FERNANDO RAYMUNDO</t>
  </si>
  <si>
    <t>201U0117</t>
  </si>
  <si>
    <t>PAVÓN FIGAROLA ELÍAS DARÍO</t>
  </si>
  <si>
    <t>201U0119</t>
  </si>
  <si>
    <t>RASGADO DE LA CRUZ DAVID</t>
  </si>
  <si>
    <t>201U0120</t>
  </si>
  <si>
    <t>RÍOS VALLE FABIÁN ALEXANDER</t>
  </si>
  <si>
    <t>201U0125</t>
  </si>
  <si>
    <t>VÁZQUEZ DOMÍNGUEZ LUIS GERARDO</t>
  </si>
  <si>
    <t>201U0126</t>
  </si>
  <si>
    <t>VERA TEOBAL JOSÉ GUADALUPE</t>
  </si>
  <si>
    <t>201U0127</t>
  </si>
  <si>
    <t>XOLO ABSALÓN SERGIO LUIS</t>
  </si>
  <si>
    <t>201U0128</t>
  </si>
  <si>
    <t>XOLO COBAXIN MAURICIO</t>
  </si>
  <si>
    <t>MÉTODOS NUMÉRICOS</t>
  </si>
  <si>
    <t>FEBRERO - JUNIO 2024</t>
  </si>
  <si>
    <t>404A</t>
  </si>
  <si>
    <t>404B</t>
  </si>
  <si>
    <t>604A</t>
  </si>
  <si>
    <t>604B</t>
  </si>
  <si>
    <t>804A</t>
  </si>
  <si>
    <t>TALLER DE DESARROLLO DE COMPETENCIAS PROFESIONALIZANTES</t>
  </si>
  <si>
    <t>AGUILERA ATAXCA JUAN JOSÉ</t>
  </si>
  <si>
    <t>APARICIO SEBA URIA</t>
  </si>
  <si>
    <t>BAXIN BÁEZ YAJDIEL EMIR</t>
  </si>
  <si>
    <t>CHIGO VÁSQUEZ RICARDO</t>
  </si>
  <si>
    <t>CONSTANTINO CÁRDENAS PABLO ANTONIO</t>
  </si>
  <si>
    <t>DÍAZ SARIO JOSUÉ RICARDO</t>
  </si>
  <si>
    <t>FERMÁN CAMPOS ANA VALERIA</t>
  </si>
  <si>
    <t>FERRER COTA ERICK</t>
  </si>
  <si>
    <t>CONZÁLEZ GUIDO JAVIER DAVID</t>
  </si>
  <si>
    <t>GUATEMALA PÉREZ JOSÉ MANUEL</t>
  </si>
  <si>
    <t>HERNÁNDEZ CISNEROS TAIRY</t>
  </si>
  <si>
    <t>HERNÁNDEZ CORTÉS JADE DAINARA</t>
  </si>
  <si>
    <t>MÁRQUEZ MOTO MARVIN OSBALDO</t>
  </si>
  <si>
    <t>MARTÍNEZ AZAMAR ALLISON DENISSE</t>
  </si>
  <si>
    <t>MAXO MALDONADO DANIEL</t>
  </si>
  <si>
    <t>MUÑIZ HERNÁNDEZ GUILLERMO ALEJANDRO</t>
  </si>
  <si>
    <t>PÉREZ MENDOZA JUAN CARLOS</t>
  </si>
  <si>
    <t>PÉREZ PUCHETA ISMAEL</t>
  </si>
  <si>
    <t>PÉREZ PUCHETA ISRAEL</t>
  </si>
  <si>
    <t>PÓLITO MIXTEGA RICARDO</t>
  </si>
  <si>
    <t>POOT ALEGRÍA MARCO ARTURO</t>
  </si>
  <si>
    <t>PUCHETA CAPORAL JUAN JOSÉ</t>
  </si>
  <si>
    <t>PUCHETA LOEZA ADAIR ESAÚ</t>
  </si>
  <si>
    <t>PUCHETA VILLEGAS ROBERTO SANTIAGO</t>
  </si>
  <si>
    <t>SEBA VELASCO JOANA</t>
  </si>
  <si>
    <t>TOTO RAMOS ALEXIS DE JESÚS</t>
  </si>
  <si>
    <t>TOTO SALAZAR LUIS ENRIQUE</t>
  </si>
  <si>
    <t>ACOSTA RODRÍGUEZ ARANZA STEPHANY</t>
  </si>
  <si>
    <t>AGUIRRE FERMÁN NÉSTOR ALEJANDRO</t>
  </si>
  <si>
    <t>ARÉVALO DOMÍNGUEZ MILTON</t>
  </si>
  <si>
    <t>BAXIN MIXTEGA EDUARDO IVÁN</t>
  </si>
  <si>
    <t>BAXIN ROSAS BRYAN GABRIEL</t>
  </si>
  <si>
    <t>BAXIN TAGAN GAEL ISAÍ</t>
  </si>
  <si>
    <t>CAMACHO VENTURA ALAN RODRÍGO</t>
  </si>
  <si>
    <t>CASTRO MARTÍNEZ YOSEF EDUARDO</t>
  </si>
  <si>
    <t>COSME MORENO JOSÉ DE JESÚS</t>
  </si>
  <si>
    <t>CRUZ ZACARÍAS WENDY ELLEN</t>
  </si>
  <si>
    <t>GARCÍA SEGURA CÉSAR EDUARDO</t>
  </si>
  <si>
    <t>HERNÁNDEZ TOTO AMALIN ROMINA</t>
  </si>
  <si>
    <t>MARTÍNEZ VERA ERICK</t>
  </si>
  <si>
    <t>MORALES TON ESTRELLA</t>
  </si>
  <si>
    <t>MORENO LANDA MONTSERRAT</t>
  </si>
  <si>
    <t>PALAYO CARRANZA MONTSERRAT</t>
  </si>
  <si>
    <t>PÉREZ CARRASCO DIANA CECILIA</t>
  </si>
  <si>
    <t>PÉREZ HERNÁNDEZ AARÓN DE JESÚS</t>
  </si>
  <si>
    <t>PÉREZ SÁNCHEZ VÍCTOR EDÉN</t>
  </si>
  <si>
    <t>PÓLITO VENTURA LUIS GERARDO</t>
  </si>
  <si>
    <t>QUINTO LUCHO LANDY BERENICE</t>
  </si>
  <si>
    <t>RAMÓN XOLO CARLA KARINA</t>
  </si>
  <si>
    <t>SALAZAR URIETA LUIS ELÍAS</t>
  </si>
  <si>
    <t>VENTURA BUSTAMANTE VERÓNICA ALEJANDRA</t>
  </si>
  <si>
    <t>XOLO HERNANDEZ MIRIAM GUADALUPE</t>
  </si>
  <si>
    <t>YLLESCAS ACOSTA YOVANA</t>
  </si>
  <si>
    <t>SISTEMAS PROGRAMABLES</t>
  </si>
  <si>
    <t>AMBROS GÓMEZ VÍCTOR MANUEL</t>
  </si>
  <si>
    <t>171U0160</t>
  </si>
  <si>
    <t>ARTÍGAS MARTÍNEZ ALEXIS</t>
  </si>
  <si>
    <t>CARMONA COBAXIN ÁNGEL DE JESÚS</t>
  </si>
  <si>
    <t>191U0168</t>
  </si>
  <si>
    <t>191U0169</t>
  </si>
  <si>
    <t>CHIPOL FISCAL JUAN CARLOS</t>
  </si>
  <si>
    <t>211U0111</t>
  </si>
  <si>
    <t>FARARONI LOPEZ JULIO CÉSAR</t>
  </si>
  <si>
    <t>GONZÁLEZ AVELINO SARA STEPHANY</t>
  </si>
  <si>
    <t>191U0176</t>
  </si>
  <si>
    <t>191U0184</t>
  </si>
  <si>
    <t>OSTO MAZABA JOHANA JACQUELIN</t>
  </si>
  <si>
    <t>191U0185</t>
  </si>
  <si>
    <t>PÉREZ QUINTANA LUIS FERNANDO</t>
  </si>
  <si>
    <t>191U0170</t>
  </si>
  <si>
    <t>COBAXIN OSORIO ENOC</t>
  </si>
  <si>
    <t>TALLER DE INVESTIGACIÓN II</t>
  </si>
  <si>
    <t>221U0185</t>
  </si>
  <si>
    <t>221U0187</t>
  </si>
  <si>
    <t>221U0190</t>
  </si>
  <si>
    <t>221U0198</t>
  </si>
  <si>
    <t>221U0200</t>
  </si>
  <si>
    <t>221U0261</t>
  </si>
  <si>
    <t>221U0205</t>
  </si>
  <si>
    <t>221U0206</t>
  </si>
  <si>
    <t>221U0211</t>
  </si>
  <si>
    <t>221U0212</t>
  </si>
  <si>
    <t>221U0213</t>
  </si>
  <si>
    <t>221U0214</t>
  </si>
  <si>
    <t>221U0219</t>
  </si>
  <si>
    <t>221U0220</t>
  </si>
  <si>
    <t>221U0223</t>
  </si>
  <si>
    <t>221U0262</t>
  </si>
  <si>
    <t>221U0233</t>
  </si>
  <si>
    <t>221U0234</t>
  </si>
  <si>
    <t>221U0235</t>
  </si>
  <si>
    <t>221U0237</t>
  </si>
  <si>
    <t>221U0239</t>
  </si>
  <si>
    <t>221U0240</t>
  </si>
  <si>
    <t>221U0241</t>
  </si>
  <si>
    <t>221U0242</t>
  </si>
  <si>
    <t>221U0247</t>
  </si>
  <si>
    <t>221U0250</t>
  </si>
  <si>
    <t>221U0251</t>
  </si>
  <si>
    <t>221U0184</t>
  </si>
  <si>
    <t>221U0802</t>
  </si>
  <si>
    <t>221U0189</t>
  </si>
  <si>
    <t>221U0192</t>
  </si>
  <si>
    <t>221U0193</t>
  </si>
  <si>
    <t>221U0194</t>
  </si>
  <si>
    <t>221U0196</t>
  </si>
  <si>
    <t>221U0197</t>
  </si>
  <si>
    <t>221U0201</t>
  </si>
  <si>
    <t>221U0203</t>
  </si>
  <si>
    <t>221U0209</t>
  </si>
  <si>
    <t>221U0215</t>
  </si>
  <si>
    <t>221U0222</t>
  </si>
  <si>
    <t>221U0226</t>
  </si>
  <si>
    <t>221U0228</t>
  </si>
  <si>
    <t>221U0230</t>
  </si>
  <si>
    <t>221U0232</t>
  </si>
  <si>
    <t>221U0263</t>
  </si>
  <si>
    <t>221U0236</t>
  </si>
  <si>
    <t>221U0238</t>
  </si>
  <si>
    <t>221U0243</t>
  </si>
  <si>
    <t>221U0244</t>
  </si>
  <si>
    <t>221U0246</t>
  </si>
  <si>
    <t>221U0254</t>
  </si>
  <si>
    <t>221U0256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</si>
</sst>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4"/>
  <sheetViews>
    <sheetView topLeftCell="D1" zoomScale="80" zoomScaleNormal="80" workbookViewId="0">
      <selection activeCell="P4" sqref="P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7.36328125" customWidth="1"/>
    <col min="9" max="9" width="7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"/>
      <c r="Q3" s="1"/>
    </row>
    <row r="4" spans="2:17" x14ac:dyDescent="0.35">
      <c r="C4" t="s">
        <v>0</v>
      </c>
      <c r="D4" s="37" t="s">
        <v>138</v>
      </c>
      <c r="E4" s="37"/>
      <c r="F4" s="37"/>
      <c r="G4" s="37"/>
      <c r="I4" t="s">
        <v>1</v>
      </c>
      <c r="J4" s="31" t="s">
        <v>140</v>
      </c>
      <c r="K4" s="31"/>
      <c r="M4" t="s">
        <v>2</v>
      </c>
      <c r="N4" s="32">
        <v>45429</v>
      </c>
      <c r="O4" s="3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1" t="s">
        <v>139</v>
      </c>
      <c r="E6" s="31"/>
      <c r="F6" s="31"/>
      <c r="G6" s="31"/>
      <c r="I6" s="24" t="s">
        <v>21</v>
      </c>
      <c r="J6" s="24"/>
      <c r="K6" s="35" t="s">
        <v>23</v>
      </c>
      <c r="L6" s="35"/>
      <c r="M6" s="35"/>
      <c r="N6" s="35"/>
      <c r="O6" s="3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218</v>
      </c>
      <c r="D9" s="21" t="s">
        <v>146</v>
      </c>
      <c r="E9" s="22"/>
      <c r="F9" s="22"/>
      <c r="G9" s="22"/>
      <c r="H9" s="22"/>
      <c r="I9" s="23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9">
        <f>TRUNC(SUM(J9:O9)/6)</f>
        <v>33</v>
      </c>
    </row>
    <row r="10" spans="2:17" x14ac:dyDescent="0.35">
      <c r="B10" s="6">
        <f>B9+1</f>
        <v>2</v>
      </c>
      <c r="C10" s="6" t="s">
        <v>219</v>
      </c>
      <c r="D10" s="21" t="s">
        <v>147</v>
      </c>
      <c r="E10" s="22"/>
      <c r="F10" s="22"/>
      <c r="G10" s="22"/>
      <c r="H10" s="22"/>
      <c r="I10" s="23"/>
      <c r="J10" s="4">
        <v>95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9">
        <f t="shared" ref="P10" si="0">TRUNC(SUM(J10:O10)/6)</f>
        <v>30</v>
      </c>
    </row>
    <row r="11" spans="2:17" x14ac:dyDescent="0.35">
      <c r="B11" s="6">
        <f t="shared" ref="B11:B35" si="1">B10+1</f>
        <v>3</v>
      </c>
      <c r="C11" s="6" t="s">
        <v>220</v>
      </c>
      <c r="D11" s="21" t="s">
        <v>148</v>
      </c>
      <c r="E11" s="22"/>
      <c r="F11" s="22"/>
      <c r="G11" s="22"/>
      <c r="H11" s="22"/>
      <c r="I11" s="23"/>
      <c r="J11" s="4">
        <v>86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ref="P11:P35" si="2">TRUNC(SUM(J11:O11)/6)</f>
        <v>14</v>
      </c>
    </row>
    <row r="12" spans="2:17" x14ac:dyDescent="0.35">
      <c r="B12" s="6">
        <f t="shared" si="1"/>
        <v>4</v>
      </c>
      <c r="C12" s="6" t="s">
        <v>221</v>
      </c>
      <c r="D12" s="21" t="s">
        <v>149</v>
      </c>
      <c r="E12" s="22"/>
      <c r="F12" s="22"/>
      <c r="G12" s="22"/>
      <c r="H12" s="22"/>
      <c r="I12" s="23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2"/>
        <v>16</v>
      </c>
    </row>
    <row r="13" spans="2:17" x14ac:dyDescent="0.35">
      <c r="B13" s="6">
        <f t="shared" si="1"/>
        <v>5</v>
      </c>
      <c r="C13" s="6" t="s">
        <v>222</v>
      </c>
      <c r="D13" s="21" t="s">
        <v>150</v>
      </c>
      <c r="E13" s="22"/>
      <c r="F13" s="22"/>
      <c r="G13" s="22"/>
      <c r="H13" s="22"/>
      <c r="I13" s="23"/>
      <c r="J13" s="4">
        <v>89</v>
      </c>
      <c r="K13" s="4">
        <v>96</v>
      </c>
      <c r="L13" s="4">
        <v>0</v>
      </c>
      <c r="M13" s="4">
        <v>0</v>
      </c>
      <c r="N13" s="4">
        <v>0</v>
      </c>
      <c r="O13" s="4">
        <v>0</v>
      </c>
      <c r="P13" s="9">
        <f t="shared" si="2"/>
        <v>30</v>
      </c>
    </row>
    <row r="14" spans="2:17" x14ac:dyDescent="0.35">
      <c r="B14" s="6">
        <f t="shared" si="1"/>
        <v>6</v>
      </c>
      <c r="C14" s="6" t="s">
        <v>223</v>
      </c>
      <c r="D14" s="21" t="s">
        <v>151</v>
      </c>
      <c r="E14" s="22"/>
      <c r="F14" s="22"/>
      <c r="G14" s="22"/>
      <c r="H14" s="22"/>
      <c r="I14" s="23"/>
      <c r="J14" s="4">
        <v>0</v>
      </c>
      <c r="K14" s="4">
        <v>98</v>
      </c>
      <c r="L14" s="4">
        <v>0</v>
      </c>
      <c r="M14" s="4">
        <v>0</v>
      </c>
      <c r="N14" s="4">
        <v>0</v>
      </c>
      <c r="O14" s="4">
        <v>0</v>
      </c>
      <c r="P14" s="9">
        <f t="shared" si="2"/>
        <v>16</v>
      </c>
    </row>
    <row r="15" spans="2:17" x14ac:dyDescent="0.35">
      <c r="B15" s="6">
        <f t="shared" si="1"/>
        <v>7</v>
      </c>
      <c r="C15" s="6" t="s">
        <v>224</v>
      </c>
      <c r="D15" s="21" t="s">
        <v>152</v>
      </c>
      <c r="E15" s="22"/>
      <c r="F15" s="22"/>
      <c r="G15" s="22"/>
      <c r="H15" s="22"/>
      <c r="I15" s="23"/>
      <c r="J15" s="4">
        <v>95</v>
      </c>
      <c r="K15" s="4">
        <v>99</v>
      </c>
      <c r="L15" s="4">
        <v>0</v>
      </c>
      <c r="M15" s="4">
        <v>0</v>
      </c>
      <c r="N15" s="4">
        <v>0</v>
      </c>
      <c r="O15" s="4">
        <v>0</v>
      </c>
      <c r="P15" s="9">
        <f t="shared" si="2"/>
        <v>32</v>
      </c>
    </row>
    <row r="16" spans="2:17" x14ac:dyDescent="0.35">
      <c r="B16" s="6">
        <f t="shared" si="1"/>
        <v>8</v>
      </c>
      <c r="C16" s="6" t="s">
        <v>225</v>
      </c>
      <c r="D16" s="21" t="s">
        <v>153</v>
      </c>
      <c r="E16" s="22"/>
      <c r="F16" s="22"/>
      <c r="G16" s="22"/>
      <c r="H16" s="22"/>
      <c r="I16" s="2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2"/>
        <v>0</v>
      </c>
    </row>
    <row r="17" spans="2:16" x14ac:dyDescent="0.35">
      <c r="B17" s="6">
        <f t="shared" si="1"/>
        <v>9</v>
      </c>
      <c r="C17" s="6" t="s">
        <v>226</v>
      </c>
      <c r="D17" s="21" t="s">
        <v>154</v>
      </c>
      <c r="E17" s="22"/>
      <c r="F17" s="22"/>
      <c r="G17" s="22"/>
      <c r="H17" s="22"/>
      <c r="I17" s="23"/>
      <c r="J17" s="4">
        <v>100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9">
        <f t="shared" si="2"/>
        <v>31</v>
      </c>
    </row>
    <row r="18" spans="2:16" x14ac:dyDescent="0.35">
      <c r="B18" s="6">
        <f t="shared" si="1"/>
        <v>10</v>
      </c>
      <c r="C18" s="6" t="s">
        <v>227</v>
      </c>
      <c r="D18" s="21" t="s">
        <v>155</v>
      </c>
      <c r="E18" s="22"/>
      <c r="F18" s="22"/>
      <c r="G18" s="22"/>
      <c r="H18" s="22"/>
      <c r="I18" s="23"/>
      <c r="J18" s="4">
        <v>89</v>
      </c>
      <c r="K18" s="4">
        <v>83</v>
      </c>
      <c r="L18" s="4">
        <v>0</v>
      </c>
      <c r="M18" s="4">
        <v>0</v>
      </c>
      <c r="N18" s="4">
        <v>0</v>
      </c>
      <c r="O18" s="4">
        <v>0</v>
      </c>
      <c r="P18" s="9">
        <f t="shared" si="2"/>
        <v>28</v>
      </c>
    </row>
    <row r="19" spans="2:16" x14ac:dyDescent="0.35">
      <c r="B19" s="6">
        <f t="shared" si="1"/>
        <v>11</v>
      </c>
      <c r="C19" s="6" t="s">
        <v>228</v>
      </c>
      <c r="D19" s="21" t="s">
        <v>156</v>
      </c>
      <c r="E19" s="22"/>
      <c r="F19" s="22"/>
      <c r="G19" s="22"/>
      <c r="H19" s="22"/>
      <c r="I19" s="23"/>
      <c r="J19" s="4">
        <v>100</v>
      </c>
      <c r="K19" s="4">
        <v>96</v>
      </c>
      <c r="L19" s="4">
        <v>0</v>
      </c>
      <c r="M19" s="4">
        <v>0</v>
      </c>
      <c r="N19" s="4">
        <v>0</v>
      </c>
      <c r="O19" s="4">
        <v>0</v>
      </c>
      <c r="P19" s="9">
        <f t="shared" si="2"/>
        <v>32</v>
      </c>
    </row>
    <row r="20" spans="2:16" x14ac:dyDescent="0.35">
      <c r="B20" s="6">
        <f t="shared" si="1"/>
        <v>12</v>
      </c>
      <c r="C20" s="6" t="s">
        <v>229</v>
      </c>
      <c r="D20" s="21" t="s">
        <v>157</v>
      </c>
      <c r="E20" s="22"/>
      <c r="F20" s="22"/>
      <c r="G20" s="22"/>
      <c r="H20" s="22"/>
      <c r="I20" s="23"/>
      <c r="J20" s="4">
        <v>89</v>
      </c>
      <c r="K20" s="4">
        <v>88</v>
      </c>
      <c r="L20" s="4">
        <v>0</v>
      </c>
      <c r="M20" s="4">
        <v>0</v>
      </c>
      <c r="N20" s="4">
        <v>0</v>
      </c>
      <c r="O20" s="4">
        <v>0</v>
      </c>
      <c r="P20" s="9">
        <f t="shared" si="2"/>
        <v>29</v>
      </c>
    </row>
    <row r="21" spans="2:16" x14ac:dyDescent="0.35">
      <c r="B21" s="6">
        <f t="shared" si="1"/>
        <v>13</v>
      </c>
      <c r="C21" s="6" t="s">
        <v>230</v>
      </c>
      <c r="D21" s="21" t="s">
        <v>158</v>
      </c>
      <c r="E21" s="22"/>
      <c r="F21" s="22"/>
      <c r="G21" s="22"/>
      <c r="H21" s="22"/>
      <c r="I21" s="2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2"/>
        <v>0</v>
      </c>
    </row>
    <row r="22" spans="2:16" x14ac:dyDescent="0.35">
      <c r="B22" s="6">
        <f t="shared" si="1"/>
        <v>14</v>
      </c>
      <c r="C22" s="6" t="s">
        <v>231</v>
      </c>
      <c r="D22" s="21" t="s">
        <v>159</v>
      </c>
      <c r="E22" s="22"/>
      <c r="F22" s="22"/>
      <c r="G22" s="22"/>
      <c r="H22" s="22"/>
      <c r="I22" s="2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2"/>
        <v>0</v>
      </c>
    </row>
    <row r="23" spans="2:16" x14ac:dyDescent="0.35">
      <c r="B23" s="6">
        <f t="shared" si="1"/>
        <v>15</v>
      </c>
      <c r="C23" s="6" t="s">
        <v>232</v>
      </c>
      <c r="D23" s="21" t="s">
        <v>160</v>
      </c>
      <c r="E23" s="22"/>
      <c r="F23" s="22"/>
      <c r="G23" s="22"/>
      <c r="H23" s="22"/>
      <c r="I23" s="23"/>
      <c r="J23" s="4">
        <v>89</v>
      </c>
      <c r="K23" s="4">
        <v>92</v>
      </c>
      <c r="L23" s="4">
        <v>0</v>
      </c>
      <c r="M23" s="4">
        <v>0</v>
      </c>
      <c r="N23" s="4">
        <v>0</v>
      </c>
      <c r="O23" s="4">
        <v>0</v>
      </c>
      <c r="P23" s="9">
        <f t="shared" si="2"/>
        <v>30</v>
      </c>
    </row>
    <row r="24" spans="2:16" x14ac:dyDescent="0.35">
      <c r="B24" s="6">
        <f t="shared" si="1"/>
        <v>16</v>
      </c>
      <c r="C24" s="6" t="s">
        <v>233</v>
      </c>
      <c r="D24" s="21" t="s">
        <v>161</v>
      </c>
      <c r="E24" s="22"/>
      <c r="F24" s="22"/>
      <c r="G24" s="22"/>
      <c r="H24" s="22"/>
      <c r="I24" s="23"/>
      <c r="J24" s="4">
        <v>89</v>
      </c>
      <c r="K24" s="4">
        <v>87</v>
      </c>
      <c r="L24" s="4">
        <v>0</v>
      </c>
      <c r="M24" s="4">
        <v>0</v>
      </c>
      <c r="N24" s="4">
        <v>0</v>
      </c>
      <c r="O24" s="4">
        <v>0</v>
      </c>
      <c r="P24" s="9">
        <f t="shared" si="2"/>
        <v>29</v>
      </c>
    </row>
    <row r="25" spans="2:16" x14ac:dyDescent="0.35">
      <c r="B25" s="6">
        <f t="shared" si="1"/>
        <v>17</v>
      </c>
      <c r="C25" s="6" t="s">
        <v>234</v>
      </c>
      <c r="D25" s="21" t="s">
        <v>162</v>
      </c>
      <c r="E25" s="22"/>
      <c r="F25" s="22"/>
      <c r="G25" s="22"/>
      <c r="H25" s="22"/>
      <c r="I25" s="23"/>
      <c r="J25" s="4">
        <v>100</v>
      </c>
      <c r="K25" s="4">
        <v>92</v>
      </c>
      <c r="L25" s="4">
        <v>0</v>
      </c>
      <c r="M25" s="4">
        <v>0</v>
      </c>
      <c r="N25" s="4">
        <v>0</v>
      </c>
      <c r="O25" s="4">
        <v>0</v>
      </c>
      <c r="P25" s="9">
        <f t="shared" si="2"/>
        <v>32</v>
      </c>
    </row>
    <row r="26" spans="2:16" x14ac:dyDescent="0.35">
      <c r="B26" s="6">
        <f t="shared" si="1"/>
        <v>18</v>
      </c>
      <c r="C26" s="6" t="s">
        <v>235</v>
      </c>
      <c r="D26" s="21" t="s">
        <v>163</v>
      </c>
      <c r="E26" s="22"/>
      <c r="F26" s="22"/>
      <c r="G26" s="22"/>
      <c r="H26" s="22"/>
      <c r="I26" s="2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f t="shared" si="2"/>
        <v>16</v>
      </c>
    </row>
    <row r="27" spans="2:16" x14ac:dyDescent="0.35">
      <c r="B27" s="6">
        <f t="shared" si="1"/>
        <v>19</v>
      </c>
      <c r="C27" s="6" t="s">
        <v>236</v>
      </c>
      <c r="D27" s="21" t="s">
        <v>164</v>
      </c>
      <c r="E27" s="22"/>
      <c r="F27" s="22"/>
      <c r="G27" s="22"/>
      <c r="H27" s="22"/>
      <c r="I27" s="23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2"/>
        <v>16</v>
      </c>
    </row>
    <row r="28" spans="2:16" x14ac:dyDescent="0.35">
      <c r="B28" s="6">
        <f t="shared" si="1"/>
        <v>20</v>
      </c>
      <c r="C28" s="6" t="s">
        <v>237</v>
      </c>
      <c r="D28" s="21" t="s">
        <v>165</v>
      </c>
      <c r="E28" s="22"/>
      <c r="F28" s="22"/>
      <c r="G28" s="22"/>
      <c r="H28" s="22"/>
      <c r="I28" s="23"/>
      <c r="J28" s="4">
        <v>90</v>
      </c>
      <c r="K28" s="4">
        <v>82</v>
      </c>
      <c r="L28" s="4">
        <v>0</v>
      </c>
      <c r="M28" s="4">
        <v>0</v>
      </c>
      <c r="N28" s="4">
        <v>0</v>
      </c>
      <c r="O28" s="4">
        <v>0</v>
      </c>
      <c r="P28" s="9">
        <f t="shared" si="2"/>
        <v>28</v>
      </c>
    </row>
    <row r="29" spans="2:16" x14ac:dyDescent="0.35">
      <c r="B29" s="6">
        <f t="shared" si="1"/>
        <v>21</v>
      </c>
      <c r="C29" s="6" t="s">
        <v>238</v>
      </c>
      <c r="D29" s="21" t="s">
        <v>166</v>
      </c>
      <c r="E29" s="22"/>
      <c r="F29" s="22"/>
      <c r="G29" s="22"/>
      <c r="H29" s="22"/>
      <c r="I29" s="23"/>
      <c r="J29" s="4">
        <v>89</v>
      </c>
      <c r="K29" s="4">
        <v>89</v>
      </c>
      <c r="L29" s="4">
        <v>0</v>
      </c>
      <c r="M29" s="4">
        <v>0</v>
      </c>
      <c r="N29" s="4">
        <v>0</v>
      </c>
      <c r="O29" s="4">
        <v>0</v>
      </c>
      <c r="P29" s="9">
        <f t="shared" si="2"/>
        <v>29</v>
      </c>
    </row>
    <row r="30" spans="2:16" x14ac:dyDescent="0.35">
      <c r="B30" s="6">
        <f t="shared" si="1"/>
        <v>22</v>
      </c>
      <c r="C30" s="6" t="s">
        <v>239</v>
      </c>
      <c r="D30" s="21" t="s">
        <v>167</v>
      </c>
      <c r="E30" s="22"/>
      <c r="F30" s="22"/>
      <c r="G30" s="22"/>
      <c r="H30" s="22"/>
      <c r="I30" s="2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9">
        <f t="shared" si="2"/>
        <v>0</v>
      </c>
    </row>
    <row r="31" spans="2:16" x14ac:dyDescent="0.35">
      <c r="B31" s="6">
        <f t="shared" si="1"/>
        <v>23</v>
      </c>
      <c r="C31" s="6" t="s">
        <v>240</v>
      </c>
      <c r="D31" s="21" t="s">
        <v>168</v>
      </c>
      <c r="E31" s="22"/>
      <c r="F31" s="22"/>
      <c r="G31" s="22"/>
      <c r="H31" s="22"/>
      <c r="I31" s="23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9">
        <f t="shared" si="2"/>
        <v>0</v>
      </c>
    </row>
    <row r="32" spans="2:16" x14ac:dyDescent="0.35">
      <c r="B32" s="6">
        <f t="shared" si="1"/>
        <v>24</v>
      </c>
      <c r="C32" s="6" t="s">
        <v>241</v>
      </c>
      <c r="D32" s="21" t="s">
        <v>169</v>
      </c>
      <c r="E32" s="22"/>
      <c r="F32" s="22"/>
      <c r="G32" s="22"/>
      <c r="H32" s="22"/>
      <c r="I32" s="2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f t="shared" si="2"/>
        <v>0</v>
      </c>
    </row>
    <row r="33" spans="2:16" x14ac:dyDescent="0.35">
      <c r="B33" s="6">
        <f t="shared" si="1"/>
        <v>25</v>
      </c>
      <c r="C33" s="6" t="s">
        <v>242</v>
      </c>
      <c r="D33" s="21" t="s">
        <v>170</v>
      </c>
      <c r="E33" s="22"/>
      <c r="F33" s="22"/>
      <c r="G33" s="22"/>
      <c r="H33" s="22"/>
      <c r="I33" s="23"/>
      <c r="J33" s="4">
        <v>96</v>
      </c>
      <c r="K33" s="4">
        <v>90</v>
      </c>
      <c r="L33" s="4">
        <v>0</v>
      </c>
      <c r="M33" s="4">
        <v>0</v>
      </c>
      <c r="N33" s="4">
        <v>0</v>
      </c>
      <c r="O33" s="4">
        <v>0</v>
      </c>
      <c r="P33" s="9">
        <f t="shared" si="2"/>
        <v>31</v>
      </c>
    </row>
    <row r="34" spans="2:16" x14ac:dyDescent="0.35">
      <c r="B34" s="6">
        <f t="shared" si="1"/>
        <v>26</v>
      </c>
      <c r="C34" s="6" t="s">
        <v>243</v>
      </c>
      <c r="D34" s="21" t="s">
        <v>171</v>
      </c>
      <c r="E34" s="22"/>
      <c r="F34" s="22"/>
      <c r="G34" s="22"/>
      <c r="H34" s="22"/>
      <c r="I34" s="2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9">
        <f t="shared" si="2"/>
        <v>0</v>
      </c>
    </row>
    <row r="35" spans="2:16" x14ac:dyDescent="0.35">
      <c r="B35" s="6">
        <f t="shared" si="1"/>
        <v>27</v>
      </c>
      <c r="C35" s="6" t="s">
        <v>244</v>
      </c>
      <c r="D35" s="21" t="s">
        <v>172</v>
      </c>
      <c r="E35" s="22"/>
      <c r="F35" s="22"/>
      <c r="G35" s="22"/>
      <c r="H35" s="22"/>
      <c r="I35" s="23"/>
      <c r="J35" s="4">
        <v>98</v>
      </c>
      <c r="K35" s="4">
        <v>88</v>
      </c>
      <c r="L35" s="4">
        <v>0</v>
      </c>
      <c r="M35" s="4">
        <v>0</v>
      </c>
      <c r="N35" s="4">
        <v>0</v>
      </c>
      <c r="O35" s="4">
        <v>0</v>
      </c>
      <c r="P35" s="9">
        <f t="shared" si="2"/>
        <v>31</v>
      </c>
    </row>
    <row r="36" spans="2:16" x14ac:dyDescent="0.35">
      <c r="C36" s="24"/>
      <c r="D36" s="24"/>
      <c r="E36" s="1"/>
      <c r="H36" s="29" t="s">
        <v>18</v>
      </c>
      <c r="I36" s="29"/>
      <c r="J36" s="10">
        <f t="shared" ref="J36:P36" si="3">COUNTIF(J9:J35,"&gt;=70")</f>
        <v>19</v>
      </c>
      <c r="K36" s="10">
        <f t="shared" si="3"/>
        <v>16</v>
      </c>
      <c r="L36" s="10">
        <f t="shared" si="3"/>
        <v>0</v>
      </c>
      <c r="M36" s="10">
        <f t="shared" si="3"/>
        <v>0</v>
      </c>
      <c r="N36" s="10">
        <f t="shared" si="3"/>
        <v>0</v>
      </c>
      <c r="O36" s="10">
        <f t="shared" si="3"/>
        <v>0</v>
      </c>
      <c r="P36" s="14">
        <f t="shared" si="3"/>
        <v>0</v>
      </c>
    </row>
    <row r="37" spans="2:16" x14ac:dyDescent="0.35">
      <c r="C37" s="24"/>
      <c r="D37" s="24"/>
      <c r="E37" s="7"/>
      <c r="H37" s="26" t="s">
        <v>19</v>
      </c>
      <c r="I37" s="26"/>
      <c r="J37" s="11">
        <f t="shared" ref="J37:P37" si="4">COUNTIF(J9:J35,"&lt;70")</f>
        <v>8</v>
      </c>
      <c r="K37" s="11">
        <f t="shared" si="4"/>
        <v>11</v>
      </c>
      <c r="L37" s="11">
        <f t="shared" si="4"/>
        <v>27</v>
      </c>
      <c r="M37" s="11">
        <f t="shared" si="4"/>
        <v>27</v>
      </c>
      <c r="N37" s="11">
        <f t="shared" si="4"/>
        <v>27</v>
      </c>
      <c r="O37" s="11">
        <f t="shared" si="4"/>
        <v>27</v>
      </c>
      <c r="P37" s="11">
        <f t="shared" si="4"/>
        <v>27</v>
      </c>
    </row>
    <row r="38" spans="2:16" x14ac:dyDescent="0.35">
      <c r="C38" s="24"/>
      <c r="D38" s="24"/>
      <c r="E38" s="24"/>
      <c r="H38" s="26" t="s">
        <v>20</v>
      </c>
      <c r="I38" s="26"/>
      <c r="J38" s="11">
        <f t="shared" ref="J38:P38" si="5">COUNT(J9:J35)</f>
        <v>27</v>
      </c>
      <c r="K38" s="11">
        <f t="shared" si="5"/>
        <v>27</v>
      </c>
      <c r="L38" s="11">
        <f t="shared" si="5"/>
        <v>27</v>
      </c>
      <c r="M38" s="11">
        <f t="shared" si="5"/>
        <v>27</v>
      </c>
      <c r="N38" s="11">
        <f t="shared" si="5"/>
        <v>27</v>
      </c>
      <c r="O38" s="11">
        <f t="shared" si="5"/>
        <v>27</v>
      </c>
      <c r="P38" s="11">
        <f t="shared" si="5"/>
        <v>27</v>
      </c>
    </row>
    <row r="39" spans="2:16" x14ac:dyDescent="0.35">
      <c r="C39" s="24"/>
      <c r="D39" s="24"/>
      <c r="E39" s="1"/>
      <c r="H39" s="27" t="s">
        <v>15</v>
      </c>
      <c r="I39" s="27"/>
      <c r="J39" s="12">
        <f>J36/J38</f>
        <v>0.70370370370370372</v>
      </c>
      <c r="K39" s="13">
        <f t="shared" ref="K39:P39" si="6">K36/K38</f>
        <v>0.59259259259259256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13">
        <f t="shared" si="6"/>
        <v>0</v>
      </c>
    </row>
    <row r="40" spans="2:16" x14ac:dyDescent="0.35">
      <c r="C40" s="24"/>
      <c r="D40" s="24"/>
      <c r="E40" s="1"/>
      <c r="H40" s="27" t="s">
        <v>16</v>
      </c>
      <c r="I40" s="27"/>
      <c r="J40" s="12">
        <f>J37/J38</f>
        <v>0.29629629629629628</v>
      </c>
      <c r="K40" s="12">
        <f t="shared" ref="K40:P40" si="7">K37/K38</f>
        <v>0.40740740740740738</v>
      </c>
      <c r="L40" s="13">
        <f t="shared" si="7"/>
        <v>1</v>
      </c>
      <c r="M40" s="13">
        <f t="shared" si="7"/>
        <v>1</v>
      </c>
      <c r="N40" s="13">
        <f t="shared" si="7"/>
        <v>1</v>
      </c>
      <c r="O40" s="13">
        <f t="shared" si="7"/>
        <v>1</v>
      </c>
      <c r="P40" s="13">
        <f t="shared" si="7"/>
        <v>1</v>
      </c>
    </row>
    <row r="41" spans="2:16" x14ac:dyDescent="0.35">
      <c r="C41" s="24"/>
      <c r="D41" s="24"/>
      <c r="E41" s="7"/>
    </row>
    <row r="42" spans="2:16" x14ac:dyDescent="0.35">
      <c r="C42" s="1"/>
      <c r="D42" s="1"/>
      <c r="E42" s="7"/>
    </row>
    <row r="43" spans="2:16" x14ac:dyDescent="0.35">
      <c r="J43" s="25"/>
      <c r="K43" s="25"/>
      <c r="L43" s="25"/>
      <c r="M43" s="25"/>
      <c r="N43" s="25"/>
      <c r="O43" s="25"/>
    </row>
    <row r="44" spans="2:16" x14ac:dyDescent="0.35">
      <c r="J44" s="28" t="s">
        <v>17</v>
      </c>
      <c r="K44" s="28"/>
      <c r="L44" s="28"/>
      <c r="M44" s="28"/>
      <c r="N44" s="28"/>
      <c r="O44" s="28"/>
    </row>
  </sheetData>
  <mergeCells count="49">
    <mergeCell ref="J44:O44"/>
    <mergeCell ref="H36:I36"/>
    <mergeCell ref="B2:O2"/>
    <mergeCell ref="J4:K4"/>
    <mergeCell ref="N4:O4"/>
    <mergeCell ref="D6:G6"/>
    <mergeCell ref="D8:I8"/>
    <mergeCell ref="I6:J6"/>
    <mergeCell ref="K6:O6"/>
    <mergeCell ref="C3:O3"/>
    <mergeCell ref="D4:G4"/>
    <mergeCell ref="C37:D37"/>
    <mergeCell ref="J43:O43"/>
    <mergeCell ref="C36:D36"/>
    <mergeCell ref="C40:D40"/>
    <mergeCell ref="C41:D41"/>
    <mergeCell ref="C39:D39"/>
    <mergeCell ref="C38:E38"/>
    <mergeCell ref="H37:I37"/>
    <mergeCell ref="H38:I38"/>
    <mergeCell ref="H39:I39"/>
    <mergeCell ref="H40:I4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34:I34"/>
    <mergeCell ref="D35:I35"/>
    <mergeCell ref="D29:I29"/>
    <mergeCell ref="D30:I30"/>
    <mergeCell ref="D31:I31"/>
    <mergeCell ref="D32:I32"/>
    <mergeCell ref="D33:I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5"/>
  <sheetViews>
    <sheetView tabSelected="1" zoomScale="84" zoomScaleNormal="84" workbookViewId="0">
      <selection activeCell="P42" sqref="P4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"/>
      <c r="Q3" s="1"/>
    </row>
    <row r="4" spans="2:17" x14ac:dyDescent="0.35">
      <c r="C4" t="s">
        <v>0</v>
      </c>
      <c r="D4" s="37" t="s">
        <v>138</v>
      </c>
      <c r="E4" s="37"/>
      <c r="F4" s="37"/>
      <c r="G4" s="37"/>
      <c r="I4" t="s">
        <v>1</v>
      </c>
      <c r="J4" s="31" t="s">
        <v>141</v>
      </c>
      <c r="K4" s="31"/>
      <c r="L4" s="17"/>
      <c r="M4" s="17"/>
      <c r="O4" s="32">
        <f>MetodosNumericosA!$N$4</f>
        <v>45429</v>
      </c>
      <c r="P4" s="3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1" t="str">
        <f>MetodosNumericosA!$D$6</f>
        <v>FEBRERO - JUNIO 2024</v>
      </c>
      <c r="E6" s="31"/>
      <c r="F6" s="31"/>
      <c r="G6" s="31"/>
      <c r="I6" s="24" t="s">
        <v>21</v>
      </c>
      <c r="J6" s="24"/>
      <c r="K6" s="15" t="s">
        <v>23</v>
      </c>
      <c r="L6" s="15"/>
      <c r="M6" s="15"/>
      <c r="N6" s="15"/>
      <c r="O6" s="15"/>
      <c r="P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245</v>
      </c>
      <c r="D9" s="21" t="s">
        <v>173</v>
      </c>
      <c r="E9" s="22"/>
      <c r="F9" s="22"/>
      <c r="G9" s="22"/>
      <c r="H9" s="22"/>
      <c r="I9" s="2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TRUNC(SUM(J9:O9)/4)</f>
        <v>0</v>
      </c>
    </row>
    <row r="10" spans="2:17" x14ac:dyDescent="0.35">
      <c r="B10" s="6">
        <f>B9+1</f>
        <v>2</v>
      </c>
      <c r="C10" s="6" t="s">
        <v>246</v>
      </c>
      <c r="D10" s="21" t="s">
        <v>174</v>
      </c>
      <c r="E10" s="22"/>
      <c r="F10" s="22"/>
      <c r="G10" s="22"/>
      <c r="H10" s="22"/>
      <c r="I10" s="23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 t="shared" ref="P10:P36" si="0">TRUNC(SUM(J10:O10)/4)</f>
        <v>22</v>
      </c>
    </row>
    <row r="11" spans="2:17" x14ac:dyDescent="0.35">
      <c r="B11" s="6">
        <f t="shared" ref="B11:B36" si="1">B10+1</f>
        <v>3</v>
      </c>
      <c r="C11" s="6" t="s">
        <v>247</v>
      </c>
      <c r="D11" s="21" t="s">
        <v>175</v>
      </c>
      <c r="E11" s="22"/>
      <c r="F11" s="22"/>
      <c r="G11" s="22"/>
      <c r="H11" s="22"/>
      <c r="I11" s="23"/>
      <c r="J11" s="4">
        <v>0</v>
      </c>
      <c r="K11" s="4">
        <v>77</v>
      </c>
      <c r="L11" s="4">
        <v>0</v>
      </c>
      <c r="M11" s="4">
        <v>0</v>
      </c>
      <c r="N11" s="4">
        <v>0</v>
      </c>
      <c r="O11" s="4">
        <v>0</v>
      </c>
      <c r="P11" s="9">
        <f t="shared" si="0"/>
        <v>19</v>
      </c>
    </row>
    <row r="12" spans="2:17" x14ac:dyDescent="0.35">
      <c r="B12" s="6">
        <f t="shared" si="1"/>
        <v>4</v>
      </c>
      <c r="C12" s="6" t="s">
        <v>24</v>
      </c>
      <c r="D12" s="21" t="s">
        <v>25</v>
      </c>
      <c r="E12" s="22"/>
      <c r="F12" s="22"/>
      <c r="G12" s="22"/>
      <c r="H12" s="22"/>
      <c r="I12" s="23"/>
      <c r="J12" s="4">
        <v>79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0"/>
        <v>19</v>
      </c>
    </row>
    <row r="13" spans="2:17" x14ac:dyDescent="0.35">
      <c r="B13" s="6">
        <f t="shared" si="1"/>
        <v>5</v>
      </c>
      <c r="C13" s="6" t="s">
        <v>248</v>
      </c>
      <c r="D13" s="21" t="s">
        <v>176</v>
      </c>
      <c r="E13" s="22"/>
      <c r="F13" s="22"/>
      <c r="G13" s="22"/>
      <c r="H13" s="22"/>
      <c r="I13" s="2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0"/>
        <v>0</v>
      </c>
    </row>
    <row r="14" spans="2:17" x14ac:dyDescent="0.35">
      <c r="B14" s="6">
        <f t="shared" si="1"/>
        <v>6</v>
      </c>
      <c r="C14" s="6" t="s">
        <v>249</v>
      </c>
      <c r="D14" s="21" t="s">
        <v>177</v>
      </c>
      <c r="E14" s="22"/>
      <c r="F14" s="22"/>
      <c r="G14" s="22"/>
      <c r="H14" s="22"/>
      <c r="I14" s="23"/>
      <c r="J14" s="4">
        <v>89</v>
      </c>
      <c r="K14" s="4">
        <v>95</v>
      </c>
      <c r="L14" s="4">
        <v>0</v>
      </c>
      <c r="M14" s="4">
        <v>0</v>
      </c>
      <c r="N14" s="4">
        <v>0</v>
      </c>
      <c r="O14" s="4">
        <v>0</v>
      </c>
      <c r="P14" s="9">
        <f t="shared" si="0"/>
        <v>46</v>
      </c>
    </row>
    <row r="15" spans="2:17" x14ac:dyDescent="0.35">
      <c r="B15" s="6">
        <f t="shared" si="1"/>
        <v>7</v>
      </c>
      <c r="C15" s="6" t="s">
        <v>250</v>
      </c>
      <c r="D15" s="21" t="s">
        <v>178</v>
      </c>
      <c r="E15" s="22"/>
      <c r="F15" s="22"/>
      <c r="G15" s="22"/>
      <c r="H15" s="22"/>
      <c r="I15" s="23"/>
      <c r="J15" s="4">
        <v>87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 t="shared" si="0"/>
        <v>21</v>
      </c>
    </row>
    <row r="16" spans="2:17" x14ac:dyDescent="0.35">
      <c r="B16" s="6">
        <f t="shared" si="1"/>
        <v>8</v>
      </c>
      <c r="C16" s="6" t="s">
        <v>251</v>
      </c>
      <c r="D16" s="21" t="s">
        <v>179</v>
      </c>
      <c r="E16" s="22"/>
      <c r="F16" s="22"/>
      <c r="G16" s="22"/>
      <c r="H16" s="22"/>
      <c r="I16" s="2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0"/>
        <v>0</v>
      </c>
    </row>
    <row r="17" spans="2:16" x14ac:dyDescent="0.35">
      <c r="B17" s="6">
        <f t="shared" si="1"/>
        <v>9</v>
      </c>
      <c r="C17" s="6" t="s">
        <v>252</v>
      </c>
      <c r="D17" s="21" t="s">
        <v>180</v>
      </c>
      <c r="E17" s="22"/>
      <c r="F17" s="22"/>
      <c r="G17" s="22"/>
      <c r="H17" s="22"/>
      <c r="I17" s="23"/>
      <c r="J17" s="4">
        <v>99</v>
      </c>
      <c r="K17" s="4">
        <v>96</v>
      </c>
      <c r="L17" s="4">
        <v>0</v>
      </c>
      <c r="M17" s="4">
        <v>0</v>
      </c>
      <c r="N17" s="4">
        <v>0</v>
      </c>
      <c r="O17" s="4">
        <v>0</v>
      </c>
      <c r="P17" s="9">
        <f t="shared" si="0"/>
        <v>48</v>
      </c>
    </row>
    <row r="18" spans="2:16" x14ac:dyDescent="0.35">
      <c r="B18" s="6">
        <f t="shared" si="1"/>
        <v>10</v>
      </c>
      <c r="C18" s="6" t="s">
        <v>253</v>
      </c>
      <c r="D18" s="21" t="s">
        <v>181</v>
      </c>
      <c r="E18" s="22"/>
      <c r="F18" s="22"/>
      <c r="G18" s="22"/>
      <c r="H18" s="22"/>
      <c r="I18" s="23"/>
      <c r="J18" s="4">
        <v>89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9">
        <f t="shared" si="0"/>
        <v>46</v>
      </c>
    </row>
    <row r="19" spans="2:16" x14ac:dyDescent="0.35">
      <c r="B19" s="6">
        <f t="shared" si="1"/>
        <v>11</v>
      </c>
      <c r="C19" s="6" t="s">
        <v>254</v>
      </c>
      <c r="D19" s="21" t="s">
        <v>182</v>
      </c>
      <c r="E19" s="22"/>
      <c r="F19" s="22"/>
      <c r="G19" s="22"/>
      <c r="H19" s="22"/>
      <c r="I19" s="2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 t="shared" si="0"/>
        <v>0</v>
      </c>
    </row>
    <row r="20" spans="2:16" x14ac:dyDescent="0.35">
      <c r="B20" s="6">
        <f t="shared" si="1"/>
        <v>12</v>
      </c>
      <c r="C20" s="6" t="s">
        <v>255</v>
      </c>
      <c r="D20" s="21" t="s">
        <v>183</v>
      </c>
      <c r="E20" s="22"/>
      <c r="F20" s="22"/>
      <c r="G20" s="22"/>
      <c r="H20" s="22"/>
      <c r="I20" s="23"/>
      <c r="J20" s="4">
        <v>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9">
        <f t="shared" si="0"/>
        <v>18</v>
      </c>
    </row>
    <row r="21" spans="2:16" x14ac:dyDescent="0.35">
      <c r="B21" s="6">
        <f t="shared" si="1"/>
        <v>13</v>
      </c>
      <c r="C21" s="6" t="s">
        <v>256</v>
      </c>
      <c r="D21" s="21" t="s">
        <v>184</v>
      </c>
      <c r="E21" s="22"/>
      <c r="F21" s="22"/>
      <c r="G21" s="22"/>
      <c r="H21" s="22"/>
      <c r="I21" s="2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0"/>
        <v>0</v>
      </c>
    </row>
    <row r="22" spans="2:16" x14ac:dyDescent="0.35">
      <c r="B22" s="6">
        <f t="shared" si="1"/>
        <v>14</v>
      </c>
      <c r="C22" s="6" t="s">
        <v>257</v>
      </c>
      <c r="D22" s="21" t="s">
        <v>185</v>
      </c>
      <c r="E22" s="22"/>
      <c r="F22" s="22"/>
      <c r="G22" s="22"/>
      <c r="H22" s="22"/>
      <c r="I22" s="23"/>
      <c r="J22" s="4">
        <v>100</v>
      </c>
      <c r="K22" s="4">
        <v>86</v>
      </c>
      <c r="L22" s="4">
        <v>0</v>
      </c>
      <c r="M22" s="4">
        <v>0</v>
      </c>
      <c r="N22" s="4">
        <v>0</v>
      </c>
      <c r="O22" s="4">
        <v>0</v>
      </c>
      <c r="P22" s="9">
        <f t="shared" si="0"/>
        <v>46</v>
      </c>
    </row>
    <row r="23" spans="2:16" x14ac:dyDescent="0.35">
      <c r="B23" s="6">
        <f t="shared" si="1"/>
        <v>15</v>
      </c>
      <c r="C23" s="6" t="s">
        <v>258</v>
      </c>
      <c r="D23" s="21" t="s">
        <v>186</v>
      </c>
      <c r="E23" s="22"/>
      <c r="F23" s="22"/>
      <c r="G23" s="22"/>
      <c r="H23" s="22"/>
      <c r="I23" s="23"/>
      <c r="J23" s="4">
        <v>98</v>
      </c>
      <c r="K23" s="4">
        <v>86</v>
      </c>
      <c r="L23" s="4">
        <v>0</v>
      </c>
      <c r="M23" s="4">
        <v>0</v>
      </c>
      <c r="N23" s="4">
        <v>0</v>
      </c>
      <c r="O23" s="4">
        <v>0</v>
      </c>
      <c r="P23" s="9">
        <f t="shared" si="0"/>
        <v>46</v>
      </c>
    </row>
    <row r="24" spans="2:16" x14ac:dyDescent="0.35">
      <c r="B24" s="6">
        <f t="shared" si="1"/>
        <v>16</v>
      </c>
      <c r="C24" s="6" t="s">
        <v>259</v>
      </c>
      <c r="D24" s="21" t="s">
        <v>187</v>
      </c>
      <c r="E24" s="22"/>
      <c r="F24" s="22"/>
      <c r="G24" s="22"/>
      <c r="H24" s="22"/>
      <c r="I24" s="23"/>
      <c r="J24" s="4">
        <v>0</v>
      </c>
      <c r="K24" s="4">
        <v>82</v>
      </c>
      <c r="L24" s="4">
        <v>0</v>
      </c>
      <c r="M24" s="4">
        <v>0</v>
      </c>
      <c r="N24" s="4">
        <v>0</v>
      </c>
      <c r="O24" s="4">
        <v>0</v>
      </c>
      <c r="P24" s="9">
        <f t="shared" si="0"/>
        <v>20</v>
      </c>
    </row>
    <row r="25" spans="2:16" x14ac:dyDescent="0.35">
      <c r="B25" s="6">
        <f t="shared" si="1"/>
        <v>17</v>
      </c>
      <c r="C25" s="6" t="s">
        <v>260</v>
      </c>
      <c r="D25" s="21" t="s">
        <v>188</v>
      </c>
      <c r="E25" s="22"/>
      <c r="F25" s="22"/>
      <c r="G25" s="22"/>
      <c r="H25" s="22"/>
      <c r="I25" s="23"/>
      <c r="J25" s="4">
        <v>94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9">
        <f t="shared" si="0"/>
        <v>46</v>
      </c>
    </row>
    <row r="26" spans="2:16" x14ac:dyDescent="0.35">
      <c r="B26" s="6">
        <f t="shared" si="1"/>
        <v>18</v>
      </c>
      <c r="C26" s="6" t="s">
        <v>261</v>
      </c>
      <c r="D26" s="21" t="s">
        <v>189</v>
      </c>
      <c r="E26" s="22"/>
      <c r="F26" s="22"/>
      <c r="G26" s="22"/>
      <c r="H26" s="22"/>
      <c r="I26" s="23"/>
      <c r="J26" s="4">
        <v>0</v>
      </c>
      <c r="K26" s="4">
        <v>84</v>
      </c>
      <c r="L26" s="4">
        <v>0</v>
      </c>
      <c r="M26" s="4">
        <v>0</v>
      </c>
      <c r="N26" s="4">
        <v>0</v>
      </c>
      <c r="O26" s="4">
        <v>0</v>
      </c>
      <c r="P26" s="9">
        <f t="shared" si="0"/>
        <v>21</v>
      </c>
    </row>
    <row r="27" spans="2:16" x14ac:dyDescent="0.35">
      <c r="B27" s="6">
        <f t="shared" si="1"/>
        <v>19</v>
      </c>
      <c r="C27" s="6" t="s">
        <v>262</v>
      </c>
      <c r="D27" s="21" t="s">
        <v>190</v>
      </c>
      <c r="E27" s="22"/>
      <c r="F27" s="22"/>
      <c r="G27" s="22"/>
      <c r="H27" s="22"/>
      <c r="I27" s="23"/>
      <c r="J27" s="4">
        <v>0</v>
      </c>
      <c r="K27" s="4">
        <v>82</v>
      </c>
      <c r="L27" s="4">
        <v>0</v>
      </c>
      <c r="M27" s="4">
        <v>0</v>
      </c>
      <c r="N27" s="4">
        <v>0</v>
      </c>
      <c r="O27" s="4">
        <v>0</v>
      </c>
      <c r="P27" s="9">
        <f t="shared" si="0"/>
        <v>20</v>
      </c>
    </row>
    <row r="28" spans="2:16" x14ac:dyDescent="0.35">
      <c r="B28" s="6">
        <f t="shared" si="1"/>
        <v>20</v>
      </c>
      <c r="C28" s="6" t="s">
        <v>263</v>
      </c>
      <c r="D28" s="21" t="s">
        <v>191</v>
      </c>
      <c r="E28" s="22"/>
      <c r="F28" s="22"/>
      <c r="G28" s="22"/>
      <c r="H28" s="22"/>
      <c r="I28" s="2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0"/>
        <v>0</v>
      </c>
    </row>
    <row r="29" spans="2:16" x14ac:dyDescent="0.35">
      <c r="B29" s="6">
        <f t="shared" si="1"/>
        <v>21</v>
      </c>
      <c r="C29" s="6" t="s">
        <v>264</v>
      </c>
      <c r="D29" s="21" t="s">
        <v>192</v>
      </c>
      <c r="E29" s="22"/>
      <c r="F29" s="22"/>
      <c r="G29" s="22"/>
      <c r="H29" s="22"/>
      <c r="I29" s="23"/>
      <c r="J29" s="4">
        <v>93</v>
      </c>
      <c r="K29" s="4">
        <v>88</v>
      </c>
      <c r="L29" s="4">
        <v>0</v>
      </c>
      <c r="M29" s="4">
        <v>0</v>
      </c>
      <c r="N29" s="4">
        <v>0</v>
      </c>
      <c r="O29" s="4">
        <v>0</v>
      </c>
      <c r="P29" s="9">
        <f t="shared" si="0"/>
        <v>45</v>
      </c>
    </row>
    <row r="30" spans="2:16" x14ac:dyDescent="0.35">
      <c r="B30" s="6">
        <f t="shared" si="1"/>
        <v>22</v>
      </c>
      <c r="C30" s="6" t="s">
        <v>265</v>
      </c>
      <c r="D30" s="21" t="s">
        <v>193</v>
      </c>
      <c r="E30" s="22"/>
      <c r="F30" s="22"/>
      <c r="G30" s="22"/>
      <c r="H30" s="22"/>
      <c r="I30" s="23"/>
      <c r="J30" s="4">
        <v>100</v>
      </c>
      <c r="K30" s="4">
        <v>92</v>
      </c>
      <c r="L30" s="4">
        <v>0</v>
      </c>
      <c r="M30" s="4">
        <v>0</v>
      </c>
      <c r="N30" s="4">
        <v>0</v>
      </c>
      <c r="O30" s="4">
        <v>0</v>
      </c>
      <c r="P30" s="9">
        <f t="shared" si="0"/>
        <v>48</v>
      </c>
    </row>
    <row r="31" spans="2:16" x14ac:dyDescent="0.35">
      <c r="B31" s="6">
        <f t="shared" si="1"/>
        <v>23</v>
      </c>
      <c r="C31" s="6" t="s">
        <v>266</v>
      </c>
      <c r="D31" s="21" t="s">
        <v>194</v>
      </c>
      <c r="E31" s="22"/>
      <c r="F31" s="22"/>
      <c r="G31" s="22"/>
      <c r="H31" s="22"/>
      <c r="I31" s="23"/>
      <c r="J31" s="4">
        <v>87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9">
        <f t="shared" si="0"/>
        <v>21</v>
      </c>
    </row>
    <row r="32" spans="2:16" x14ac:dyDescent="0.35">
      <c r="B32" s="6">
        <f t="shared" si="1"/>
        <v>24</v>
      </c>
      <c r="C32" s="6" t="s">
        <v>26</v>
      </c>
      <c r="D32" s="21" t="s">
        <v>27</v>
      </c>
      <c r="E32" s="22"/>
      <c r="F32" s="22"/>
      <c r="G32" s="22"/>
      <c r="H32" s="22"/>
      <c r="I32" s="23"/>
      <c r="J32" s="4">
        <v>85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f t="shared" si="0"/>
        <v>21</v>
      </c>
    </row>
    <row r="33" spans="2:16" x14ac:dyDescent="0.35">
      <c r="B33" s="6">
        <f t="shared" si="1"/>
        <v>25</v>
      </c>
      <c r="C33" s="6" t="s">
        <v>267</v>
      </c>
      <c r="D33" s="21" t="s">
        <v>195</v>
      </c>
      <c r="E33" s="22"/>
      <c r="F33" s="22"/>
      <c r="G33" s="22"/>
      <c r="H33" s="22"/>
      <c r="I33" s="23"/>
      <c r="J33" s="4">
        <v>100</v>
      </c>
      <c r="K33" s="4">
        <v>95</v>
      </c>
      <c r="L33" s="4">
        <v>0</v>
      </c>
      <c r="M33" s="4">
        <v>0</v>
      </c>
      <c r="N33" s="4">
        <v>0</v>
      </c>
      <c r="O33" s="4">
        <v>0</v>
      </c>
      <c r="P33" s="9">
        <f t="shared" si="0"/>
        <v>48</v>
      </c>
    </row>
    <row r="34" spans="2:16" x14ac:dyDescent="0.35">
      <c r="B34" s="6">
        <f t="shared" si="1"/>
        <v>26</v>
      </c>
      <c r="C34" s="6" t="s">
        <v>268</v>
      </c>
      <c r="D34" s="21" t="s">
        <v>196</v>
      </c>
      <c r="E34" s="22"/>
      <c r="F34" s="22"/>
      <c r="G34" s="22"/>
      <c r="H34" s="22"/>
      <c r="I34" s="23"/>
      <c r="J34" s="4">
        <v>89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9">
        <f t="shared" si="0"/>
        <v>22</v>
      </c>
    </row>
    <row r="35" spans="2:16" x14ac:dyDescent="0.35">
      <c r="B35" s="6">
        <f t="shared" si="1"/>
        <v>27</v>
      </c>
      <c r="C35" s="6" t="s">
        <v>28</v>
      </c>
      <c r="D35" s="21" t="s">
        <v>197</v>
      </c>
      <c r="E35" s="22"/>
      <c r="F35" s="22"/>
      <c r="G35" s="22"/>
      <c r="H35" s="22"/>
      <c r="I35" s="23"/>
      <c r="J35" s="4">
        <v>98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9">
        <f t="shared" si="0"/>
        <v>24</v>
      </c>
    </row>
    <row r="36" spans="2:16" x14ac:dyDescent="0.35">
      <c r="B36" s="6">
        <f t="shared" si="1"/>
        <v>28</v>
      </c>
      <c r="C36" s="6" t="s">
        <v>269</v>
      </c>
      <c r="D36" s="21" t="s">
        <v>198</v>
      </c>
      <c r="E36" s="22"/>
      <c r="F36" s="22"/>
      <c r="G36" s="22"/>
      <c r="H36" s="22"/>
      <c r="I36" s="23"/>
      <c r="J36" s="4">
        <v>100</v>
      </c>
      <c r="K36" s="4">
        <v>98</v>
      </c>
      <c r="L36" s="4">
        <v>0</v>
      </c>
      <c r="M36" s="4">
        <v>0</v>
      </c>
      <c r="N36" s="4">
        <v>0</v>
      </c>
      <c r="O36" s="4">
        <v>0</v>
      </c>
      <c r="P36" s="9">
        <f t="shared" si="0"/>
        <v>49</v>
      </c>
    </row>
    <row r="37" spans="2:16" x14ac:dyDescent="0.35">
      <c r="C37" s="24"/>
      <c r="D37" s="24"/>
      <c r="E37" s="1"/>
      <c r="H37" s="29" t="s">
        <v>18</v>
      </c>
      <c r="I37" s="29"/>
      <c r="J37" s="10">
        <f>COUNTIF(J9:J36,"&gt;=70")</f>
        <v>17</v>
      </c>
      <c r="K37" s="10">
        <f>COUNTIF(K9:K36,"&gt;=70")</f>
        <v>15</v>
      </c>
      <c r="L37" s="10">
        <f t="shared" ref="L37:O37" si="2">COUNTIF(L9:L36,"&gt;=70")</f>
        <v>0</v>
      </c>
      <c r="M37" s="10">
        <f t="shared" si="2"/>
        <v>0</v>
      </c>
      <c r="N37" s="10">
        <f t="shared" si="2"/>
        <v>0</v>
      </c>
      <c r="O37" s="10">
        <f t="shared" si="2"/>
        <v>0</v>
      </c>
      <c r="P37" s="14">
        <f>COUNTIF(P9:P36,"&gt;=70")</f>
        <v>0</v>
      </c>
    </row>
    <row r="38" spans="2:16" x14ac:dyDescent="0.35">
      <c r="C38" s="24"/>
      <c r="D38" s="24"/>
      <c r="E38" s="7"/>
      <c r="H38" s="26" t="s">
        <v>19</v>
      </c>
      <c r="I38" s="26"/>
      <c r="J38" s="11">
        <f>COUNTIF(J9:J36,"&lt;70")</f>
        <v>11</v>
      </c>
      <c r="K38" s="11">
        <f>COUNTIF(K9:K36,"&lt;70")</f>
        <v>13</v>
      </c>
      <c r="L38" s="11">
        <f t="shared" ref="L38:O38" si="3">COUNTIF(L9:L36,"&lt;70")</f>
        <v>28</v>
      </c>
      <c r="M38" s="11">
        <f t="shared" si="3"/>
        <v>28</v>
      </c>
      <c r="N38" s="11">
        <f t="shared" si="3"/>
        <v>28</v>
      </c>
      <c r="O38" s="11">
        <f t="shared" si="3"/>
        <v>28</v>
      </c>
      <c r="P38" s="11">
        <f>COUNTIF(P9:P36,"&lt;70")</f>
        <v>28</v>
      </c>
    </row>
    <row r="39" spans="2:16" x14ac:dyDescent="0.35">
      <c r="C39" s="24"/>
      <c r="D39" s="24"/>
      <c r="E39" s="24"/>
      <c r="H39" s="26" t="s">
        <v>20</v>
      </c>
      <c r="I39" s="26"/>
      <c r="J39" s="11">
        <f>COUNT(J9:J36)</f>
        <v>28</v>
      </c>
      <c r="K39" s="11">
        <f>COUNT(K9:K36)</f>
        <v>28</v>
      </c>
      <c r="L39" s="11">
        <f t="shared" ref="L39:O39" si="4">COUNT(L9:L36)</f>
        <v>28</v>
      </c>
      <c r="M39" s="11">
        <f t="shared" si="4"/>
        <v>28</v>
      </c>
      <c r="N39" s="11">
        <f t="shared" si="4"/>
        <v>28</v>
      </c>
      <c r="O39" s="11">
        <f t="shared" si="4"/>
        <v>28</v>
      </c>
      <c r="P39" s="11">
        <f>COUNT(P9:P36)</f>
        <v>28</v>
      </c>
    </row>
    <row r="40" spans="2:16" x14ac:dyDescent="0.35">
      <c r="C40" s="24"/>
      <c r="D40" s="24"/>
      <c r="E40" s="1"/>
      <c r="H40" s="27" t="s">
        <v>15</v>
      </c>
      <c r="I40" s="27"/>
      <c r="J40" s="12">
        <f>J37/J39</f>
        <v>0.6071428571428571</v>
      </c>
      <c r="K40" s="13">
        <f t="shared" ref="K40:P40" si="5">K37/K39</f>
        <v>0.5357142857142857</v>
      </c>
      <c r="L40" s="13">
        <f t="shared" ref="L40:O40" si="6">L37/L39</f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5"/>
        <v>0</v>
      </c>
    </row>
    <row r="41" spans="2:16" x14ac:dyDescent="0.35">
      <c r="C41" s="24"/>
      <c r="D41" s="24"/>
      <c r="E41" s="1"/>
      <c r="H41" s="27" t="s">
        <v>16</v>
      </c>
      <c r="I41" s="27"/>
      <c r="J41" s="12">
        <f>J38/J39</f>
        <v>0.39285714285714285</v>
      </c>
      <c r="K41" s="12">
        <f t="shared" ref="K41:P41" si="7">K38/K39</f>
        <v>0.4642857142857143</v>
      </c>
      <c r="L41" s="12">
        <f t="shared" ref="L41:O41" si="8">L38/L39</f>
        <v>1</v>
      </c>
      <c r="M41" s="12">
        <f t="shared" si="8"/>
        <v>1</v>
      </c>
      <c r="N41" s="12">
        <f t="shared" si="8"/>
        <v>1</v>
      </c>
      <c r="O41" s="12">
        <f t="shared" si="8"/>
        <v>1</v>
      </c>
      <c r="P41" s="13">
        <f t="shared" si="7"/>
        <v>1</v>
      </c>
    </row>
    <row r="42" spans="2:16" x14ac:dyDescent="0.35">
      <c r="C42" s="24"/>
      <c r="D42" s="24"/>
      <c r="E42" s="7"/>
    </row>
    <row r="43" spans="2:16" x14ac:dyDescent="0.35">
      <c r="C43" s="1"/>
      <c r="D43" s="1"/>
      <c r="E43" s="7"/>
    </row>
    <row r="44" spans="2:16" x14ac:dyDescent="0.35">
      <c r="J44" s="25"/>
      <c r="K44" s="25"/>
      <c r="L44" s="25"/>
      <c r="M44" s="25"/>
      <c r="N44" s="25"/>
      <c r="O44" s="25"/>
    </row>
    <row r="45" spans="2:16" x14ac:dyDescent="0.35">
      <c r="J45" s="28" t="s">
        <v>17</v>
      </c>
      <c r="K45" s="28"/>
      <c r="L45" s="28"/>
      <c r="M45" s="28"/>
      <c r="N45" s="28"/>
      <c r="O45" s="28"/>
    </row>
  </sheetData>
  <mergeCells count="49">
    <mergeCell ref="J45:O45"/>
    <mergeCell ref="C40:D40"/>
    <mergeCell ref="H40:I40"/>
    <mergeCell ref="C41:D41"/>
    <mergeCell ref="H41:I41"/>
    <mergeCell ref="C42:D42"/>
    <mergeCell ref="C38:D38"/>
    <mergeCell ref="H38:I38"/>
    <mergeCell ref="C39:E39"/>
    <mergeCell ref="H39:I39"/>
    <mergeCell ref="J44:O44"/>
    <mergeCell ref="D34:I34"/>
    <mergeCell ref="D35:I35"/>
    <mergeCell ref="D36:I36"/>
    <mergeCell ref="C37:D37"/>
    <mergeCell ref="H37:I37"/>
    <mergeCell ref="D29:I29"/>
    <mergeCell ref="D30:I30"/>
    <mergeCell ref="D31:I31"/>
    <mergeCell ref="D32:I32"/>
    <mergeCell ref="D33:I33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B2:O2"/>
    <mergeCell ref="C3:O3"/>
    <mergeCell ref="D4:G4"/>
    <mergeCell ref="J4:K4"/>
    <mergeCell ref="D6:G6"/>
    <mergeCell ref="I6:J6"/>
    <mergeCell ref="O4:P4"/>
    <mergeCell ref="D25:I25"/>
    <mergeCell ref="D26:I26"/>
    <mergeCell ref="D27:I27"/>
    <mergeCell ref="D28:I28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37"/>
  <sheetViews>
    <sheetView topLeftCell="A3" zoomScale="80" zoomScaleNormal="80" workbookViewId="0">
      <selection activeCell="K27" sqref="K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4" width="5.7265625" customWidth="1"/>
    <col min="15" max="15" width="6.4531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"/>
      <c r="Q3" s="1"/>
    </row>
    <row r="4" spans="2:17" x14ac:dyDescent="0.35">
      <c r="C4" t="s">
        <v>0</v>
      </c>
      <c r="D4" s="37" t="s">
        <v>199</v>
      </c>
      <c r="E4" s="37"/>
      <c r="F4" s="37"/>
      <c r="G4" s="37"/>
      <c r="I4" t="s">
        <v>1</v>
      </c>
      <c r="J4" s="31" t="s">
        <v>142</v>
      </c>
      <c r="K4" s="31"/>
      <c r="L4" s="17"/>
      <c r="M4" s="17"/>
      <c r="O4" t="s">
        <v>2</v>
      </c>
      <c r="P4" s="32">
        <f>MetodosNumericosA!$N$4</f>
        <v>45429</v>
      </c>
      <c r="Q4" s="3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1" t="str">
        <f>MetodosNumericosA!$D$6</f>
        <v>FEBRERO - JUNIO 2024</v>
      </c>
      <c r="E6" s="31"/>
      <c r="F6" s="31"/>
      <c r="G6" s="31"/>
      <c r="I6" s="24" t="s">
        <v>21</v>
      </c>
      <c r="J6" s="24"/>
      <c r="K6" s="15" t="s">
        <v>23</v>
      </c>
      <c r="L6" s="15"/>
      <c r="M6" s="15"/>
      <c r="N6" s="15"/>
      <c r="O6" s="15"/>
      <c r="P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31</v>
      </c>
      <c r="D9" s="21" t="s">
        <v>30</v>
      </c>
      <c r="E9" s="22"/>
      <c r="F9" s="22"/>
      <c r="G9" s="22"/>
      <c r="H9" s="22"/>
      <c r="I9" s="23"/>
      <c r="J9" s="4">
        <v>96</v>
      </c>
      <c r="K9" s="4">
        <v>98</v>
      </c>
      <c r="L9" s="4">
        <v>75</v>
      </c>
      <c r="M9" s="4">
        <v>0</v>
      </c>
      <c r="N9" s="4">
        <v>0</v>
      </c>
      <c r="O9" s="4">
        <v>0</v>
      </c>
      <c r="P9" s="9">
        <f t="shared" ref="P9:P28" si="0">TRUNC(SUM(J9:O9)/4)</f>
        <v>67</v>
      </c>
    </row>
    <row r="10" spans="2:17" x14ac:dyDescent="0.35">
      <c r="B10" s="6">
        <f>+B9+1</f>
        <v>2</v>
      </c>
      <c r="C10" s="6" t="s">
        <v>32</v>
      </c>
      <c r="D10" s="21" t="s">
        <v>33</v>
      </c>
      <c r="E10" s="22"/>
      <c r="F10" s="22"/>
      <c r="G10" s="22"/>
      <c r="H10" s="22"/>
      <c r="I10" s="23"/>
      <c r="J10" s="4">
        <v>97</v>
      </c>
      <c r="K10" s="4">
        <v>99</v>
      </c>
      <c r="L10" s="4">
        <v>100</v>
      </c>
      <c r="M10" s="4">
        <v>0</v>
      </c>
      <c r="N10" s="4">
        <v>0</v>
      </c>
      <c r="O10" s="4">
        <v>0</v>
      </c>
      <c r="P10" s="9">
        <f t="shared" si="0"/>
        <v>74</v>
      </c>
    </row>
    <row r="11" spans="2:17" x14ac:dyDescent="0.35">
      <c r="B11" s="6">
        <f t="shared" ref="B11:B28" si="1">B10+1</f>
        <v>3</v>
      </c>
      <c r="C11" s="6" t="s">
        <v>34</v>
      </c>
      <c r="D11" s="21" t="s">
        <v>35</v>
      </c>
      <c r="E11" s="22"/>
      <c r="F11" s="22"/>
      <c r="G11" s="22"/>
      <c r="H11" s="22"/>
      <c r="I11" s="23"/>
      <c r="J11" s="4">
        <v>96</v>
      </c>
      <c r="K11" s="4">
        <v>91</v>
      </c>
      <c r="L11" s="4">
        <v>75</v>
      </c>
      <c r="M11" s="4">
        <v>0</v>
      </c>
      <c r="N11" s="4">
        <v>0</v>
      </c>
      <c r="O11" s="4">
        <v>0</v>
      </c>
      <c r="P11" s="9">
        <f t="shared" si="0"/>
        <v>65</v>
      </c>
    </row>
    <row r="12" spans="2:17" x14ac:dyDescent="0.35">
      <c r="B12" s="6">
        <f t="shared" si="1"/>
        <v>4</v>
      </c>
      <c r="C12" s="6" t="s">
        <v>36</v>
      </c>
      <c r="D12" s="21" t="s">
        <v>37</v>
      </c>
      <c r="E12" s="22"/>
      <c r="F12" s="22"/>
      <c r="G12" s="22"/>
      <c r="H12" s="22"/>
      <c r="I12" s="23"/>
      <c r="J12" s="4">
        <v>100</v>
      </c>
      <c r="K12" s="4">
        <v>98</v>
      </c>
      <c r="L12" s="4">
        <v>88</v>
      </c>
      <c r="M12" s="4">
        <v>0</v>
      </c>
      <c r="N12" s="4">
        <v>0</v>
      </c>
      <c r="O12" s="4">
        <v>0</v>
      </c>
      <c r="P12" s="9">
        <f t="shared" si="0"/>
        <v>71</v>
      </c>
    </row>
    <row r="13" spans="2:17" x14ac:dyDescent="0.35">
      <c r="B13" s="6">
        <f t="shared" si="1"/>
        <v>5</v>
      </c>
      <c r="C13" s="6" t="s">
        <v>38</v>
      </c>
      <c r="D13" s="21" t="s">
        <v>39</v>
      </c>
      <c r="E13" s="22"/>
      <c r="F13" s="22"/>
      <c r="G13" s="22"/>
      <c r="H13" s="22"/>
      <c r="I13" s="23"/>
      <c r="J13" s="4">
        <v>93</v>
      </c>
      <c r="K13" s="4">
        <v>93</v>
      </c>
      <c r="L13" s="4">
        <v>100</v>
      </c>
      <c r="M13" s="4">
        <v>0</v>
      </c>
      <c r="N13" s="4">
        <v>0</v>
      </c>
      <c r="O13" s="4">
        <v>0</v>
      </c>
      <c r="P13" s="9">
        <f t="shared" si="0"/>
        <v>71</v>
      </c>
    </row>
    <row r="14" spans="2:17" x14ac:dyDescent="0.35">
      <c r="B14" s="6">
        <f>+B13+1</f>
        <v>6</v>
      </c>
      <c r="C14" s="6" t="s">
        <v>65</v>
      </c>
      <c r="D14" s="21" t="s">
        <v>40</v>
      </c>
      <c r="E14" s="22"/>
      <c r="F14" s="22"/>
      <c r="G14" s="22"/>
      <c r="H14" s="22"/>
      <c r="I14" s="23"/>
      <c r="J14" s="4">
        <v>99</v>
      </c>
      <c r="K14" s="4">
        <v>98</v>
      </c>
      <c r="L14" s="4">
        <v>100</v>
      </c>
      <c r="M14" s="4">
        <v>0</v>
      </c>
      <c r="N14" s="4">
        <v>0</v>
      </c>
      <c r="O14" s="4">
        <v>0</v>
      </c>
      <c r="P14" s="9">
        <f t="shared" si="0"/>
        <v>74</v>
      </c>
    </row>
    <row r="15" spans="2:17" x14ac:dyDescent="0.35">
      <c r="B15" s="6">
        <f t="shared" si="1"/>
        <v>7</v>
      </c>
      <c r="C15" s="6" t="s">
        <v>41</v>
      </c>
      <c r="D15" s="21" t="s">
        <v>42</v>
      </c>
      <c r="E15" s="22"/>
      <c r="F15" s="22"/>
      <c r="G15" s="22"/>
      <c r="H15" s="22"/>
      <c r="I15" s="23"/>
      <c r="J15" s="4">
        <v>99</v>
      </c>
      <c r="K15" s="4">
        <v>99</v>
      </c>
      <c r="L15" s="4">
        <v>88</v>
      </c>
      <c r="M15" s="4">
        <v>0</v>
      </c>
      <c r="N15" s="4">
        <v>0</v>
      </c>
      <c r="O15" s="4">
        <v>0</v>
      </c>
      <c r="P15" s="9">
        <f t="shared" si="0"/>
        <v>71</v>
      </c>
    </row>
    <row r="16" spans="2:17" x14ac:dyDescent="0.35">
      <c r="B16" s="6">
        <f t="shared" si="1"/>
        <v>8</v>
      </c>
      <c r="C16" s="6" t="s">
        <v>43</v>
      </c>
      <c r="D16" s="21" t="s">
        <v>44</v>
      </c>
      <c r="E16" s="22"/>
      <c r="F16" s="22"/>
      <c r="G16" s="22"/>
      <c r="H16" s="22"/>
      <c r="I16" s="23"/>
      <c r="J16" s="4">
        <v>97</v>
      </c>
      <c r="K16" s="4">
        <v>94</v>
      </c>
      <c r="L16" s="4">
        <v>100</v>
      </c>
      <c r="M16" s="4">
        <v>0</v>
      </c>
      <c r="N16" s="4">
        <v>0</v>
      </c>
      <c r="O16" s="4">
        <v>0</v>
      </c>
      <c r="P16" s="9">
        <f t="shared" si="0"/>
        <v>72</v>
      </c>
    </row>
    <row r="17" spans="2:16" x14ac:dyDescent="0.35">
      <c r="B17" s="6">
        <f t="shared" si="1"/>
        <v>9</v>
      </c>
      <c r="C17" s="6" t="s">
        <v>64</v>
      </c>
      <c r="D17" s="21" t="s">
        <v>45</v>
      </c>
      <c r="E17" s="22"/>
      <c r="F17" s="22"/>
      <c r="G17" s="22"/>
      <c r="H17" s="22"/>
      <c r="I17" s="23"/>
      <c r="J17" s="4">
        <v>94</v>
      </c>
      <c r="K17" s="4">
        <v>96</v>
      </c>
      <c r="L17" s="4">
        <v>88</v>
      </c>
      <c r="M17" s="4">
        <v>0</v>
      </c>
      <c r="N17" s="4">
        <v>0</v>
      </c>
      <c r="O17" s="4">
        <v>0</v>
      </c>
      <c r="P17" s="9">
        <f t="shared" si="0"/>
        <v>69</v>
      </c>
    </row>
    <row r="18" spans="2:16" x14ac:dyDescent="0.35">
      <c r="B18" s="6">
        <f t="shared" si="1"/>
        <v>10</v>
      </c>
      <c r="C18" s="6" t="s">
        <v>46</v>
      </c>
      <c r="D18" s="21" t="s">
        <v>47</v>
      </c>
      <c r="E18" s="22"/>
      <c r="F18" s="22"/>
      <c r="G18" s="22"/>
      <c r="H18" s="22"/>
      <c r="I18" s="23"/>
      <c r="J18" s="4">
        <v>97</v>
      </c>
      <c r="K18" s="4">
        <v>93</v>
      </c>
      <c r="L18" s="4">
        <v>100</v>
      </c>
      <c r="M18" s="4">
        <v>0</v>
      </c>
      <c r="N18" s="4">
        <v>0</v>
      </c>
      <c r="O18" s="4">
        <v>0</v>
      </c>
      <c r="P18" s="9">
        <f t="shared" si="0"/>
        <v>72</v>
      </c>
    </row>
    <row r="19" spans="2:16" x14ac:dyDescent="0.35">
      <c r="B19" s="6">
        <f t="shared" si="1"/>
        <v>11</v>
      </c>
      <c r="C19" s="6" t="s">
        <v>48</v>
      </c>
      <c r="D19" s="21" t="s">
        <v>49</v>
      </c>
      <c r="E19" s="22"/>
      <c r="F19" s="22"/>
      <c r="G19" s="22"/>
      <c r="H19" s="22"/>
      <c r="I19" s="23"/>
      <c r="J19" s="4">
        <v>97</v>
      </c>
      <c r="K19" s="4">
        <v>94</v>
      </c>
      <c r="L19" s="4">
        <v>88</v>
      </c>
      <c r="M19" s="4">
        <v>0</v>
      </c>
      <c r="N19" s="4">
        <v>0</v>
      </c>
      <c r="O19" s="4">
        <v>0</v>
      </c>
      <c r="P19" s="9">
        <f t="shared" si="0"/>
        <v>69</v>
      </c>
    </row>
    <row r="20" spans="2:16" x14ac:dyDescent="0.35">
      <c r="B20" s="6">
        <f t="shared" si="1"/>
        <v>12</v>
      </c>
      <c r="C20" s="6" t="s">
        <v>50</v>
      </c>
      <c r="D20" s="21" t="s">
        <v>51</v>
      </c>
      <c r="E20" s="22"/>
      <c r="F20" s="22"/>
      <c r="G20" s="22"/>
      <c r="H20" s="22"/>
      <c r="I20" s="23"/>
      <c r="J20" s="4">
        <v>96</v>
      </c>
      <c r="K20" s="4">
        <v>97</v>
      </c>
      <c r="L20" s="4">
        <v>81</v>
      </c>
      <c r="M20" s="4">
        <v>0</v>
      </c>
      <c r="N20" s="4">
        <v>0</v>
      </c>
      <c r="O20" s="4">
        <v>0</v>
      </c>
      <c r="P20" s="9">
        <f t="shared" si="0"/>
        <v>68</v>
      </c>
    </row>
    <row r="21" spans="2:16" x14ac:dyDescent="0.35">
      <c r="B21" s="6">
        <f t="shared" si="1"/>
        <v>13</v>
      </c>
      <c r="C21" s="6" t="s">
        <v>52</v>
      </c>
      <c r="D21" s="21" t="s">
        <v>53</v>
      </c>
      <c r="E21" s="22"/>
      <c r="F21" s="22"/>
      <c r="G21" s="22"/>
      <c r="H21" s="22"/>
      <c r="I21" s="23"/>
      <c r="J21" s="4">
        <v>94</v>
      </c>
      <c r="K21" s="4">
        <v>97</v>
      </c>
      <c r="L21" s="4">
        <v>100</v>
      </c>
      <c r="M21" s="4">
        <v>0</v>
      </c>
      <c r="N21" s="4">
        <v>0</v>
      </c>
      <c r="O21" s="4">
        <v>0</v>
      </c>
      <c r="P21" s="9">
        <f t="shared" si="0"/>
        <v>72</v>
      </c>
    </row>
    <row r="22" spans="2:16" x14ac:dyDescent="0.35">
      <c r="B22" s="6">
        <f t="shared" si="1"/>
        <v>14</v>
      </c>
      <c r="C22" s="6" t="s">
        <v>54</v>
      </c>
      <c r="D22" s="21" t="s">
        <v>55</v>
      </c>
      <c r="E22" s="22"/>
      <c r="F22" s="22"/>
      <c r="G22" s="22"/>
      <c r="H22" s="22"/>
      <c r="I22" s="23"/>
      <c r="J22" s="4">
        <v>97</v>
      </c>
      <c r="K22" s="4">
        <v>97</v>
      </c>
      <c r="L22" s="4">
        <v>100</v>
      </c>
      <c r="M22" s="4">
        <v>0</v>
      </c>
      <c r="N22" s="4">
        <v>0</v>
      </c>
      <c r="O22" s="4">
        <v>0</v>
      </c>
      <c r="P22" s="9">
        <f t="shared" si="0"/>
        <v>73</v>
      </c>
    </row>
    <row r="23" spans="2:16" x14ac:dyDescent="0.35">
      <c r="B23" s="6">
        <f t="shared" si="1"/>
        <v>15</v>
      </c>
      <c r="C23" s="6" t="s">
        <v>56</v>
      </c>
      <c r="D23" s="21" t="s">
        <v>57</v>
      </c>
      <c r="E23" s="22"/>
      <c r="F23" s="22"/>
      <c r="G23" s="22"/>
      <c r="H23" s="22"/>
      <c r="I23" s="23"/>
      <c r="J23" s="4">
        <v>93</v>
      </c>
      <c r="K23" s="4">
        <v>97</v>
      </c>
      <c r="L23" s="4">
        <v>97</v>
      </c>
      <c r="M23" s="4">
        <v>0</v>
      </c>
      <c r="N23" s="4">
        <v>0</v>
      </c>
      <c r="O23" s="4">
        <v>0</v>
      </c>
      <c r="P23" s="9">
        <f t="shared" si="0"/>
        <v>71</v>
      </c>
    </row>
    <row r="24" spans="2:16" x14ac:dyDescent="0.35">
      <c r="B24" s="6">
        <f t="shared" si="1"/>
        <v>16</v>
      </c>
      <c r="C24" s="6" t="s">
        <v>58</v>
      </c>
      <c r="D24" s="21" t="s">
        <v>59</v>
      </c>
      <c r="E24" s="22"/>
      <c r="F24" s="22"/>
      <c r="G24" s="22"/>
      <c r="H24" s="22"/>
      <c r="I24" s="23"/>
      <c r="J24" s="4">
        <v>97</v>
      </c>
      <c r="K24" s="4">
        <v>93</v>
      </c>
      <c r="L24" s="4">
        <v>81</v>
      </c>
      <c r="M24" s="4">
        <v>0</v>
      </c>
      <c r="N24" s="4">
        <v>0</v>
      </c>
      <c r="O24" s="4">
        <v>0</v>
      </c>
      <c r="P24" s="9">
        <f t="shared" si="0"/>
        <v>67</v>
      </c>
    </row>
    <row r="25" spans="2:16" x14ac:dyDescent="0.35">
      <c r="B25" s="6">
        <f t="shared" si="1"/>
        <v>17</v>
      </c>
      <c r="C25" s="6" t="s">
        <v>60</v>
      </c>
      <c r="D25" s="21" t="s">
        <v>61</v>
      </c>
      <c r="E25" s="22"/>
      <c r="F25" s="22"/>
      <c r="G25" s="22"/>
      <c r="H25" s="22"/>
      <c r="I25" s="23"/>
      <c r="J25" s="4">
        <v>97</v>
      </c>
      <c r="K25" s="4">
        <v>97</v>
      </c>
      <c r="L25" s="4">
        <v>75</v>
      </c>
      <c r="M25" s="4">
        <v>0</v>
      </c>
      <c r="N25" s="4">
        <v>0</v>
      </c>
      <c r="O25" s="4">
        <v>0</v>
      </c>
      <c r="P25" s="9">
        <f t="shared" si="0"/>
        <v>67</v>
      </c>
    </row>
    <row r="26" spans="2:16" x14ac:dyDescent="0.35">
      <c r="B26" s="6">
        <f t="shared" si="1"/>
        <v>18</v>
      </c>
      <c r="C26" s="6" t="s">
        <v>62</v>
      </c>
      <c r="D26" s="21" t="s">
        <v>63</v>
      </c>
      <c r="E26" s="22"/>
      <c r="F26" s="22"/>
      <c r="G26" s="22"/>
      <c r="H26" s="22"/>
      <c r="I26" s="23"/>
      <c r="J26" s="4">
        <v>100</v>
      </c>
      <c r="K26" s="4">
        <v>99</v>
      </c>
      <c r="L26" s="4">
        <v>100</v>
      </c>
      <c r="M26" s="4">
        <v>0</v>
      </c>
      <c r="N26" s="4">
        <v>0</v>
      </c>
      <c r="O26" s="4">
        <v>0</v>
      </c>
      <c r="P26" s="9">
        <f t="shared" si="0"/>
        <v>74</v>
      </c>
    </row>
    <row r="27" spans="2:16" x14ac:dyDescent="0.35">
      <c r="B27" s="6">
        <f t="shared" si="1"/>
        <v>19</v>
      </c>
      <c r="C27" s="6" t="s">
        <v>66</v>
      </c>
      <c r="D27" s="21" t="s">
        <v>67</v>
      </c>
      <c r="E27" s="22"/>
      <c r="F27" s="22"/>
      <c r="G27" s="22"/>
      <c r="H27" s="22"/>
      <c r="I27" s="23"/>
      <c r="J27" s="4">
        <v>97</v>
      </c>
      <c r="K27" s="4">
        <v>0</v>
      </c>
      <c r="L27" s="4">
        <v>88</v>
      </c>
      <c r="M27" s="4">
        <v>0</v>
      </c>
      <c r="N27" s="4">
        <v>0</v>
      </c>
      <c r="O27" s="4">
        <v>0</v>
      </c>
      <c r="P27" s="9">
        <f t="shared" si="0"/>
        <v>46</v>
      </c>
    </row>
    <row r="28" spans="2:16" x14ac:dyDescent="0.35">
      <c r="B28" s="6">
        <f t="shared" si="1"/>
        <v>20</v>
      </c>
      <c r="C28" s="6" t="s">
        <v>68</v>
      </c>
      <c r="D28" s="21" t="s">
        <v>69</v>
      </c>
      <c r="E28" s="22"/>
      <c r="F28" s="22"/>
      <c r="G28" s="22"/>
      <c r="H28" s="22"/>
      <c r="I28" s="23"/>
      <c r="J28" s="4">
        <v>100</v>
      </c>
      <c r="K28" s="4">
        <v>99</v>
      </c>
      <c r="L28" s="4">
        <v>100</v>
      </c>
      <c r="M28" s="4">
        <v>0</v>
      </c>
      <c r="N28" s="4">
        <v>0</v>
      </c>
      <c r="O28" s="4">
        <v>0</v>
      </c>
      <c r="P28" s="9">
        <f t="shared" si="0"/>
        <v>74</v>
      </c>
    </row>
    <row r="29" spans="2:16" x14ac:dyDescent="0.35">
      <c r="C29" s="24"/>
      <c r="D29" s="24"/>
      <c r="E29" s="1"/>
      <c r="H29" s="29" t="s">
        <v>18</v>
      </c>
      <c r="I29" s="29"/>
      <c r="J29" s="10">
        <f>COUNTIF(J9:J28,"&gt;=70")</f>
        <v>20</v>
      </c>
      <c r="K29" s="10">
        <f>COUNTIF(K9:K28,"&gt;=70")</f>
        <v>19</v>
      </c>
      <c r="L29" s="10">
        <f t="shared" ref="L29:P29" si="2">COUNTIF(L9:L28,"&gt;=70")</f>
        <v>20</v>
      </c>
      <c r="M29" s="10">
        <f t="shared" si="2"/>
        <v>0</v>
      </c>
      <c r="N29" s="10">
        <f t="shared" si="2"/>
        <v>0</v>
      </c>
      <c r="O29" s="10">
        <f t="shared" si="2"/>
        <v>0</v>
      </c>
      <c r="P29" s="10">
        <f t="shared" si="2"/>
        <v>12</v>
      </c>
    </row>
    <row r="30" spans="2:16" x14ac:dyDescent="0.35">
      <c r="C30" s="24"/>
      <c r="D30" s="24"/>
      <c r="E30" s="7"/>
      <c r="H30" s="26" t="s">
        <v>19</v>
      </c>
      <c r="I30" s="26"/>
      <c r="J30" s="11">
        <f>COUNTIF(J9:J28,"&lt;70")</f>
        <v>0</v>
      </c>
      <c r="K30" s="11">
        <f>COUNTIF(K9:K28,"&lt;70")</f>
        <v>1</v>
      </c>
      <c r="L30" s="11">
        <f t="shared" ref="L30:P30" si="3">COUNTIF(L9:L28,"&lt;70")</f>
        <v>0</v>
      </c>
      <c r="M30" s="11">
        <f t="shared" si="3"/>
        <v>20</v>
      </c>
      <c r="N30" s="11">
        <f t="shared" si="3"/>
        <v>20</v>
      </c>
      <c r="O30" s="11">
        <f t="shared" si="3"/>
        <v>20</v>
      </c>
      <c r="P30" s="11">
        <f t="shared" si="3"/>
        <v>8</v>
      </c>
    </row>
    <row r="31" spans="2:16" x14ac:dyDescent="0.35">
      <c r="C31" s="24"/>
      <c r="D31" s="24"/>
      <c r="E31" s="24"/>
      <c r="H31" s="26" t="s">
        <v>20</v>
      </c>
      <c r="I31" s="26"/>
      <c r="J31" s="11">
        <f>COUNT(J9:J28)</f>
        <v>20</v>
      </c>
      <c r="K31" s="11">
        <f>COUNT(K9:K28)</f>
        <v>20</v>
      </c>
      <c r="L31" s="11">
        <f t="shared" ref="L31:P31" si="4">COUNT(L9:L28)</f>
        <v>20</v>
      </c>
      <c r="M31" s="11">
        <f t="shared" si="4"/>
        <v>20</v>
      </c>
      <c r="N31" s="11">
        <f t="shared" si="4"/>
        <v>20</v>
      </c>
      <c r="O31" s="11">
        <f t="shared" si="4"/>
        <v>20</v>
      </c>
      <c r="P31" s="11">
        <f t="shared" si="4"/>
        <v>20</v>
      </c>
    </row>
    <row r="32" spans="2:16" x14ac:dyDescent="0.35">
      <c r="C32" s="24"/>
      <c r="D32" s="24"/>
      <c r="E32" s="1"/>
      <c r="H32" s="27" t="s">
        <v>15</v>
      </c>
      <c r="I32" s="27"/>
      <c r="J32" s="12">
        <f>J29/J31</f>
        <v>1</v>
      </c>
      <c r="K32" s="13">
        <f t="shared" ref="K32" si="5">K29/K31</f>
        <v>0.95</v>
      </c>
      <c r="L32" s="13">
        <f t="shared" ref="L32:P32" si="6">L29/L31</f>
        <v>1</v>
      </c>
      <c r="M32" s="13">
        <f t="shared" si="6"/>
        <v>0</v>
      </c>
      <c r="N32" s="13">
        <f t="shared" si="6"/>
        <v>0</v>
      </c>
      <c r="O32" s="13">
        <f t="shared" si="6"/>
        <v>0</v>
      </c>
      <c r="P32" s="13">
        <f t="shared" si="6"/>
        <v>0.6</v>
      </c>
    </row>
    <row r="33" spans="3:16" x14ac:dyDescent="0.35">
      <c r="C33" s="24"/>
      <c r="D33" s="24"/>
      <c r="E33" s="1"/>
      <c r="H33" s="27" t="s">
        <v>16</v>
      </c>
      <c r="I33" s="27"/>
      <c r="J33" s="12">
        <f>J30/J31</f>
        <v>0</v>
      </c>
      <c r="K33" s="12">
        <f t="shared" ref="K33" si="7">K30/K31</f>
        <v>0.05</v>
      </c>
      <c r="L33" s="12">
        <f t="shared" ref="L33:P33" si="8">L30/L31</f>
        <v>0</v>
      </c>
      <c r="M33" s="12">
        <f t="shared" si="8"/>
        <v>1</v>
      </c>
      <c r="N33" s="12">
        <f t="shared" si="8"/>
        <v>1</v>
      </c>
      <c r="O33" s="12">
        <f t="shared" si="8"/>
        <v>1</v>
      </c>
      <c r="P33" s="12">
        <f t="shared" si="8"/>
        <v>0.4</v>
      </c>
    </row>
    <row r="34" spans="3:16" x14ac:dyDescent="0.35">
      <c r="C34" s="24"/>
      <c r="D34" s="24"/>
      <c r="E34" s="7"/>
    </row>
    <row r="35" spans="3:16" x14ac:dyDescent="0.35">
      <c r="C35" s="1"/>
      <c r="D35" s="1"/>
      <c r="E35" s="7"/>
    </row>
    <row r="36" spans="3:16" x14ac:dyDescent="0.35">
      <c r="J36" s="25"/>
      <c r="K36" s="25"/>
      <c r="L36" s="25"/>
      <c r="M36" s="25"/>
      <c r="N36" s="25"/>
      <c r="O36" s="25"/>
    </row>
    <row r="37" spans="3:16" x14ac:dyDescent="0.35">
      <c r="J37" s="28" t="s">
        <v>17</v>
      </c>
      <c r="K37" s="28"/>
      <c r="L37" s="28"/>
      <c r="M37" s="28"/>
      <c r="N37" s="28"/>
      <c r="O37" s="28"/>
    </row>
  </sheetData>
  <mergeCells count="41">
    <mergeCell ref="D14:I14"/>
    <mergeCell ref="J36:O36"/>
    <mergeCell ref="J37:O37"/>
    <mergeCell ref="P4:Q4"/>
    <mergeCell ref="C32:D32"/>
    <mergeCell ref="H32:I32"/>
    <mergeCell ref="C33:D33"/>
    <mergeCell ref="H33:I33"/>
    <mergeCell ref="C34:D34"/>
    <mergeCell ref="C29:D29"/>
    <mergeCell ref="H29:I29"/>
    <mergeCell ref="C30:D30"/>
    <mergeCell ref="H30:I30"/>
    <mergeCell ref="C31:E31"/>
    <mergeCell ref="H31:I31"/>
    <mergeCell ref="D26:I26"/>
    <mergeCell ref="D27:I27"/>
    <mergeCell ref="D28:I28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D6:G6"/>
    <mergeCell ref="I6:J6"/>
    <mergeCell ref="D8:I8"/>
    <mergeCell ref="D10:I10"/>
    <mergeCell ref="D11:I11"/>
    <mergeCell ref="D12:I12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2"/>
  <sheetViews>
    <sheetView zoomScale="84" zoomScaleNormal="84" workbookViewId="0">
      <selection activeCell="P4" sqref="P4:Q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"/>
      <c r="Q3" s="1"/>
    </row>
    <row r="4" spans="2:17" x14ac:dyDescent="0.35">
      <c r="C4" t="s">
        <v>0</v>
      </c>
      <c r="D4" s="37" t="s">
        <v>199</v>
      </c>
      <c r="E4" s="37"/>
      <c r="F4" s="37"/>
      <c r="G4" s="37"/>
      <c r="I4" t="s">
        <v>1</v>
      </c>
      <c r="J4" s="31" t="s">
        <v>143</v>
      </c>
      <c r="K4" s="31"/>
      <c r="L4" s="17"/>
      <c r="M4" s="17"/>
      <c r="N4" s="17"/>
      <c r="O4" t="s">
        <v>2</v>
      </c>
      <c r="P4" s="32">
        <f>MetodosNumericosA!$N$4</f>
        <v>45429</v>
      </c>
      <c r="Q4" s="3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1" t="str">
        <f>MetodosNumericosA!$D$6</f>
        <v>FEBRERO - JUNIO 2024</v>
      </c>
      <c r="E6" s="31"/>
      <c r="F6" s="31"/>
      <c r="G6" s="31"/>
      <c r="I6" s="24" t="s">
        <v>21</v>
      </c>
      <c r="J6" s="24"/>
      <c r="K6" s="15" t="s">
        <v>23</v>
      </c>
      <c r="L6" s="15"/>
      <c r="M6" s="15"/>
      <c r="N6" s="15"/>
      <c r="O6" s="15"/>
      <c r="P6" s="15"/>
      <c r="Q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35">
      <c r="B9" s="6">
        <v>1</v>
      </c>
      <c r="C9" s="6" t="s">
        <v>70</v>
      </c>
      <c r="D9" s="21" t="s">
        <v>71</v>
      </c>
      <c r="E9" s="22"/>
      <c r="F9" s="22"/>
      <c r="G9" s="22"/>
      <c r="H9" s="22"/>
      <c r="I9" s="23"/>
      <c r="J9" s="4">
        <v>99</v>
      </c>
      <c r="K9" s="4">
        <v>90</v>
      </c>
      <c r="L9" s="4">
        <v>88</v>
      </c>
      <c r="M9" s="4">
        <v>0</v>
      </c>
      <c r="N9" s="4">
        <v>0</v>
      </c>
      <c r="O9" s="4">
        <v>0</v>
      </c>
      <c r="P9" s="9">
        <f t="shared" ref="P9:P23" si="0">TRUNC(SUM(J9:O9)/4)</f>
        <v>69</v>
      </c>
    </row>
    <row r="10" spans="2:17" x14ac:dyDescent="0.35">
      <c r="B10" s="6">
        <f>B9+1</f>
        <v>2</v>
      </c>
      <c r="C10" s="6" t="s">
        <v>72</v>
      </c>
      <c r="D10" s="21" t="s">
        <v>73</v>
      </c>
      <c r="E10" s="22"/>
      <c r="F10" s="22"/>
      <c r="G10" s="22"/>
      <c r="H10" s="22"/>
      <c r="I10" s="23"/>
      <c r="J10" s="4">
        <v>100</v>
      </c>
      <c r="K10" s="4">
        <v>97</v>
      </c>
      <c r="L10" s="4">
        <v>88</v>
      </c>
      <c r="M10" s="4">
        <v>0</v>
      </c>
      <c r="N10" s="4">
        <v>0</v>
      </c>
      <c r="O10" s="4">
        <v>0</v>
      </c>
      <c r="P10" s="9">
        <f t="shared" si="0"/>
        <v>71</v>
      </c>
    </row>
    <row r="11" spans="2:17" x14ac:dyDescent="0.35">
      <c r="B11" s="6">
        <f t="shared" ref="B11:B23" si="1">B10+1</f>
        <v>3</v>
      </c>
      <c r="C11" s="6" t="s">
        <v>76</v>
      </c>
      <c r="D11" s="21" t="s">
        <v>74</v>
      </c>
      <c r="E11" s="22"/>
      <c r="F11" s="22"/>
      <c r="G11" s="22"/>
      <c r="H11" s="22"/>
      <c r="I11" s="23"/>
      <c r="J11" s="4">
        <v>98</v>
      </c>
      <c r="K11" s="4">
        <v>0</v>
      </c>
      <c r="L11" s="4">
        <v>88</v>
      </c>
      <c r="M11" s="4">
        <v>0</v>
      </c>
      <c r="N11" s="4">
        <v>0</v>
      </c>
      <c r="O11" s="4">
        <v>0</v>
      </c>
      <c r="P11" s="9">
        <f t="shared" si="0"/>
        <v>46</v>
      </c>
    </row>
    <row r="12" spans="2:17" x14ac:dyDescent="0.35">
      <c r="B12" s="6">
        <f t="shared" si="1"/>
        <v>4</v>
      </c>
      <c r="C12" s="6" t="s">
        <v>75</v>
      </c>
      <c r="D12" s="21" t="s">
        <v>77</v>
      </c>
      <c r="E12" s="22"/>
      <c r="F12" s="22"/>
      <c r="G12" s="22"/>
      <c r="H12" s="22"/>
      <c r="I12" s="23"/>
      <c r="J12" s="4">
        <v>100</v>
      </c>
      <c r="K12" s="4">
        <v>98</v>
      </c>
      <c r="L12" s="4">
        <v>78</v>
      </c>
      <c r="M12" s="4">
        <v>0</v>
      </c>
      <c r="N12" s="4">
        <v>0</v>
      </c>
      <c r="O12" s="4">
        <v>0</v>
      </c>
      <c r="P12" s="9">
        <f t="shared" si="0"/>
        <v>69</v>
      </c>
    </row>
    <row r="13" spans="2:17" x14ac:dyDescent="0.35">
      <c r="B13" s="6">
        <f t="shared" si="1"/>
        <v>5</v>
      </c>
      <c r="C13" s="6" t="s">
        <v>78</v>
      </c>
      <c r="D13" s="21" t="s">
        <v>79</v>
      </c>
      <c r="E13" s="22"/>
      <c r="F13" s="22"/>
      <c r="G13" s="22"/>
      <c r="H13" s="22"/>
      <c r="I13" s="23"/>
      <c r="J13" s="4">
        <v>96</v>
      </c>
      <c r="K13" s="4">
        <v>87</v>
      </c>
      <c r="L13" s="4">
        <v>88</v>
      </c>
      <c r="M13" s="4">
        <v>0</v>
      </c>
      <c r="N13" s="4">
        <v>0</v>
      </c>
      <c r="O13" s="4">
        <v>0</v>
      </c>
      <c r="P13" s="9">
        <f t="shared" si="0"/>
        <v>67</v>
      </c>
    </row>
    <row r="14" spans="2:17" x14ac:dyDescent="0.35">
      <c r="B14" s="6">
        <f t="shared" si="1"/>
        <v>6</v>
      </c>
      <c r="C14" s="6" t="s">
        <v>80</v>
      </c>
      <c r="D14" s="21" t="s">
        <v>81</v>
      </c>
      <c r="E14" s="22"/>
      <c r="F14" s="22"/>
      <c r="G14" s="22"/>
      <c r="H14" s="22"/>
      <c r="I14" s="23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0"/>
        <v>24</v>
      </c>
    </row>
    <row r="15" spans="2:17" x14ac:dyDescent="0.35">
      <c r="B15" s="6">
        <f t="shared" si="1"/>
        <v>7</v>
      </c>
      <c r="C15" s="6" t="s">
        <v>82</v>
      </c>
      <c r="D15" s="21" t="s">
        <v>83</v>
      </c>
      <c r="E15" s="22"/>
      <c r="F15" s="22"/>
      <c r="G15" s="22"/>
      <c r="H15" s="22"/>
      <c r="I15" s="23"/>
      <c r="J15" s="4">
        <v>94</v>
      </c>
      <c r="K15" s="4">
        <v>81</v>
      </c>
      <c r="L15" s="4">
        <v>0</v>
      </c>
      <c r="M15" s="4">
        <v>0</v>
      </c>
      <c r="N15" s="4">
        <v>0</v>
      </c>
      <c r="O15" s="4">
        <v>0</v>
      </c>
      <c r="P15" s="9">
        <f t="shared" si="0"/>
        <v>43</v>
      </c>
    </row>
    <row r="16" spans="2:17" x14ac:dyDescent="0.35">
      <c r="B16" s="6">
        <f t="shared" si="1"/>
        <v>8</v>
      </c>
      <c r="C16" s="6" t="s">
        <v>84</v>
      </c>
      <c r="D16" s="21" t="s">
        <v>85</v>
      </c>
      <c r="E16" s="22"/>
      <c r="F16" s="22"/>
      <c r="G16" s="22"/>
      <c r="H16" s="22"/>
      <c r="I16" s="23"/>
      <c r="J16" s="4">
        <v>98</v>
      </c>
      <c r="K16" s="4">
        <v>87</v>
      </c>
      <c r="L16" s="4">
        <v>75</v>
      </c>
      <c r="M16" s="4">
        <v>0</v>
      </c>
      <c r="N16" s="4">
        <v>0</v>
      </c>
      <c r="O16" s="4">
        <v>0</v>
      </c>
      <c r="P16" s="9">
        <f t="shared" si="0"/>
        <v>65</v>
      </c>
    </row>
    <row r="17" spans="2:16" x14ac:dyDescent="0.35">
      <c r="B17" s="6">
        <f t="shared" si="1"/>
        <v>9</v>
      </c>
      <c r="C17" s="6" t="s">
        <v>86</v>
      </c>
      <c r="D17" s="21" t="s">
        <v>87</v>
      </c>
      <c r="E17" s="22"/>
      <c r="F17" s="22"/>
      <c r="G17" s="22"/>
      <c r="H17" s="22"/>
      <c r="I17" s="23"/>
      <c r="J17" s="4">
        <v>97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0"/>
        <v>24</v>
      </c>
    </row>
    <row r="18" spans="2:16" x14ac:dyDescent="0.35">
      <c r="B18" s="6">
        <f t="shared" si="1"/>
        <v>10</v>
      </c>
      <c r="C18" s="6" t="s">
        <v>95</v>
      </c>
      <c r="D18" s="21" t="s">
        <v>96</v>
      </c>
      <c r="E18" s="22"/>
      <c r="F18" s="22"/>
      <c r="G18" s="22"/>
      <c r="H18" s="22"/>
      <c r="I18" s="23"/>
      <c r="J18" s="4">
        <v>100</v>
      </c>
      <c r="K18" s="4">
        <v>98</v>
      </c>
      <c r="L18" s="4">
        <v>88</v>
      </c>
      <c r="M18" s="4">
        <v>0</v>
      </c>
      <c r="N18" s="4">
        <v>0</v>
      </c>
      <c r="O18" s="4">
        <v>0</v>
      </c>
      <c r="P18" s="9">
        <f t="shared" si="0"/>
        <v>71</v>
      </c>
    </row>
    <row r="19" spans="2:16" x14ac:dyDescent="0.35">
      <c r="B19" s="6">
        <f t="shared" si="1"/>
        <v>11</v>
      </c>
      <c r="C19" s="6" t="s">
        <v>88</v>
      </c>
      <c r="D19" s="21" t="s">
        <v>89</v>
      </c>
      <c r="E19" s="22"/>
      <c r="F19" s="22"/>
      <c r="G19" s="22"/>
      <c r="H19" s="22"/>
      <c r="I19" s="23"/>
      <c r="J19" s="4">
        <v>95</v>
      </c>
      <c r="K19" s="4">
        <v>81</v>
      </c>
      <c r="L19" s="4">
        <v>0</v>
      </c>
      <c r="M19" s="4">
        <v>0</v>
      </c>
      <c r="N19" s="4">
        <v>0</v>
      </c>
      <c r="O19" s="4">
        <v>0</v>
      </c>
      <c r="P19" s="9">
        <f t="shared" si="0"/>
        <v>44</v>
      </c>
    </row>
    <row r="20" spans="2:16" x14ac:dyDescent="0.35">
      <c r="B20" s="6">
        <f t="shared" si="1"/>
        <v>12</v>
      </c>
      <c r="C20" s="6" t="s">
        <v>90</v>
      </c>
      <c r="D20" s="21" t="s">
        <v>91</v>
      </c>
      <c r="E20" s="22"/>
      <c r="F20" s="22"/>
      <c r="G20" s="22"/>
      <c r="H20" s="22"/>
      <c r="I20" s="23"/>
      <c r="J20" s="4">
        <v>98</v>
      </c>
      <c r="K20" s="4">
        <v>0</v>
      </c>
      <c r="L20" s="4">
        <v>88</v>
      </c>
      <c r="M20" s="4">
        <v>0</v>
      </c>
      <c r="N20" s="4">
        <v>0</v>
      </c>
      <c r="O20" s="4">
        <v>0</v>
      </c>
      <c r="P20" s="9">
        <f t="shared" si="0"/>
        <v>46</v>
      </c>
    </row>
    <row r="21" spans="2:16" x14ac:dyDescent="0.35">
      <c r="B21" s="6">
        <f t="shared" si="1"/>
        <v>13</v>
      </c>
      <c r="C21" s="6" t="s">
        <v>92</v>
      </c>
      <c r="D21" s="21" t="s">
        <v>93</v>
      </c>
      <c r="E21" s="22"/>
      <c r="F21" s="22"/>
      <c r="G21" s="22"/>
      <c r="H21" s="22"/>
      <c r="I21" s="23"/>
      <c r="J21" s="4">
        <v>95</v>
      </c>
      <c r="K21" s="4">
        <v>88</v>
      </c>
      <c r="L21" s="4">
        <v>0</v>
      </c>
      <c r="M21" s="4">
        <v>0</v>
      </c>
      <c r="N21" s="4">
        <v>0</v>
      </c>
      <c r="O21" s="4">
        <v>0</v>
      </c>
      <c r="P21" s="9">
        <f t="shared" si="0"/>
        <v>45</v>
      </c>
    </row>
    <row r="22" spans="2:16" x14ac:dyDescent="0.35">
      <c r="B22" s="6">
        <f t="shared" si="1"/>
        <v>14</v>
      </c>
      <c r="C22" s="6" t="s">
        <v>94</v>
      </c>
      <c r="D22" s="21" t="s">
        <v>97</v>
      </c>
      <c r="E22" s="22"/>
      <c r="F22" s="22"/>
      <c r="G22" s="22"/>
      <c r="H22" s="22"/>
      <c r="I22" s="23"/>
      <c r="J22" s="4">
        <v>96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0"/>
        <v>24</v>
      </c>
    </row>
    <row r="23" spans="2:16" x14ac:dyDescent="0.35">
      <c r="B23" s="6">
        <f t="shared" si="1"/>
        <v>15</v>
      </c>
      <c r="C23" s="6" t="s">
        <v>98</v>
      </c>
      <c r="D23" s="21" t="s">
        <v>99</v>
      </c>
      <c r="E23" s="22"/>
      <c r="F23" s="22"/>
      <c r="G23" s="22"/>
      <c r="H23" s="22"/>
      <c r="I23" s="23"/>
      <c r="J23" s="4">
        <v>100</v>
      </c>
      <c r="K23" s="4">
        <v>98</v>
      </c>
      <c r="L23" s="4">
        <v>88</v>
      </c>
      <c r="M23" s="4">
        <v>0</v>
      </c>
      <c r="N23" s="4">
        <v>0</v>
      </c>
      <c r="O23" s="4">
        <v>0</v>
      </c>
      <c r="P23" s="9">
        <f t="shared" si="0"/>
        <v>71</v>
      </c>
    </row>
    <row r="24" spans="2:16" x14ac:dyDescent="0.35">
      <c r="C24" s="24"/>
      <c r="D24" s="24"/>
      <c r="E24" s="1"/>
      <c r="H24" s="29" t="s">
        <v>18</v>
      </c>
      <c r="I24" s="29"/>
      <c r="J24" s="10">
        <f>COUNTIF(J9:J23,"&gt;=70")</f>
        <v>15</v>
      </c>
      <c r="K24" s="10">
        <f>COUNTIF(K9:K23,"&gt;=70")</f>
        <v>10</v>
      </c>
      <c r="L24" s="10">
        <f>COUNTIF(L9:L23,"&gt;=70")</f>
        <v>9</v>
      </c>
      <c r="M24" s="10">
        <f t="shared" ref="M24:O24" si="2">COUNTIF(M9:M23,"&gt;=70")</f>
        <v>0</v>
      </c>
      <c r="N24" s="10">
        <f t="shared" si="2"/>
        <v>0</v>
      </c>
      <c r="O24" s="10">
        <f t="shared" si="2"/>
        <v>0</v>
      </c>
      <c r="P24" s="14">
        <f>COUNTIF(P9:P23,"&gt;=70")</f>
        <v>3</v>
      </c>
    </row>
    <row r="25" spans="2:16" x14ac:dyDescent="0.35">
      <c r="C25" s="24"/>
      <c r="D25" s="24"/>
      <c r="E25" s="7"/>
      <c r="H25" s="26" t="s">
        <v>19</v>
      </c>
      <c r="I25" s="26"/>
      <c r="J25" s="11">
        <f>COUNTIF(J9:J23,"&lt;70")</f>
        <v>0</v>
      </c>
      <c r="K25" s="11">
        <f>COUNTIF(K9:K23,"&lt;70")</f>
        <v>5</v>
      </c>
      <c r="L25" s="11">
        <f>COUNTIF(L9:L23,"&lt;70")</f>
        <v>6</v>
      </c>
      <c r="M25" s="11">
        <f t="shared" ref="M25:O25" si="3">COUNTIF(M9:M23,"&lt;70")</f>
        <v>15</v>
      </c>
      <c r="N25" s="11">
        <f t="shared" si="3"/>
        <v>15</v>
      </c>
      <c r="O25" s="11">
        <f t="shared" si="3"/>
        <v>15</v>
      </c>
      <c r="P25" s="11">
        <f>COUNTIF(P9:P23,"&lt;70")</f>
        <v>12</v>
      </c>
    </row>
    <row r="26" spans="2:16" x14ac:dyDescent="0.35">
      <c r="C26" s="24"/>
      <c r="D26" s="24"/>
      <c r="E26" s="24"/>
      <c r="H26" s="26" t="s">
        <v>20</v>
      </c>
      <c r="I26" s="26"/>
      <c r="J26" s="11">
        <f>COUNT(J9:J23)</f>
        <v>15</v>
      </c>
      <c r="K26" s="11">
        <f>COUNT(K9:K23)</f>
        <v>15</v>
      </c>
      <c r="L26" s="11">
        <f>COUNT(L9:L23)</f>
        <v>15</v>
      </c>
      <c r="M26" s="11">
        <f t="shared" ref="M26:O26" si="4">COUNT(M9:M23)</f>
        <v>15</v>
      </c>
      <c r="N26" s="11">
        <f t="shared" si="4"/>
        <v>15</v>
      </c>
      <c r="O26" s="11">
        <f t="shared" si="4"/>
        <v>15</v>
      </c>
      <c r="P26" s="11">
        <f>COUNT(P9:P23)</f>
        <v>15</v>
      </c>
    </row>
    <row r="27" spans="2:16" x14ac:dyDescent="0.35">
      <c r="C27" s="24"/>
      <c r="D27" s="24"/>
      <c r="E27" s="1"/>
      <c r="H27" s="27" t="s">
        <v>15</v>
      </c>
      <c r="I27" s="27"/>
      <c r="J27" s="12">
        <f>J24/J26</f>
        <v>1</v>
      </c>
      <c r="K27" s="13">
        <f t="shared" ref="K27:P27" si="5">K24/K26</f>
        <v>0.66666666666666663</v>
      </c>
      <c r="L27" s="13">
        <f t="shared" ref="L27" si="6">L24/L26</f>
        <v>0.6</v>
      </c>
      <c r="M27" s="13">
        <f t="shared" ref="M27:O27" si="7">M24/M26</f>
        <v>0</v>
      </c>
      <c r="N27" s="13">
        <f t="shared" si="7"/>
        <v>0</v>
      </c>
      <c r="O27" s="13">
        <f t="shared" si="7"/>
        <v>0</v>
      </c>
      <c r="P27" s="13">
        <f t="shared" si="5"/>
        <v>0.2</v>
      </c>
    </row>
    <row r="28" spans="2:16" x14ac:dyDescent="0.35">
      <c r="C28" s="24"/>
      <c r="D28" s="24"/>
      <c r="E28" s="1"/>
      <c r="H28" s="27" t="s">
        <v>16</v>
      </c>
      <c r="I28" s="27"/>
      <c r="J28" s="12">
        <f>J25/J26</f>
        <v>0</v>
      </c>
      <c r="K28" s="12">
        <f t="shared" ref="K28:P28" si="8">K25/K26</f>
        <v>0.33333333333333331</v>
      </c>
      <c r="L28" s="12">
        <f t="shared" ref="L28" si="9">L25/L26</f>
        <v>0.4</v>
      </c>
      <c r="M28" s="12">
        <f t="shared" ref="M28:O28" si="10">M25/M26</f>
        <v>1</v>
      </c>
      <c r="N28" s="12">
        <f t="shared" si="10"/>
        <v>1</v>
      </c>
      <c r="O28" s="12">
        <f t="shared" si="10"/>
        <v>1</v>
      </c>
      <c r="P28" s="13">
        <f t="shared" si="8"/>
        <v>0.8</v>
      </c>
    </row>
    <row r="29" spans="2:16" x14ac:dyDescent="0.35">
      <c r="C29" s="24"/>
      <c r="D29" s="24"/>
      <c r="E29" s="7"/>
    </row>
    <row r="30" spans="2:16" x14ac:dyDescent="0.35">
      <c r="C30" s="1"/>
      <c r="D30" s="1"/>
      <c r="E30" s="7"/>
    </row>
    <row r="31" spans="2:16" x14ac:dyDescent="0.35">
      <c r="J31" s="25"/>
      <c r="K31" s="25"/>
      <c r="L31" s="25"/>
      <c r="M31" s="25"/>
      <c r="N31" s="25"/>
      <c r="O31" s="25"/>
    </row>
    <row r="32" spans="2:16" x14ac:dyDescent="0.35">
      <c r="J32" s="28" t="s">
        <v>17</v>
      </c>
      <c r="K32" s="28"/>
      <c r="L32" s="28"/>
      <c r="M32" s="28"/>
      <c r="N32" s="28"/>
      <c r="O32" s="28"/>
    </row>
  </sheetData>
  <mergeCells count="36">
    <mergeCell ref="C24:D24"/>
    <mergeCell ref="H24:I24"/>
    <mergeCell ref="C25:D25"/>
    <mergeCell ref="H25:I25"/>
    <mergeCell ref="D22:I22"/>
    <mergeCell ref="D23:I23"/>
    <mergeCell ref="C29:D29"/>
    <mergeCell ref="J31:O31"/>
    <mergeCell ref="J32:O32"/>
    <mergeCell ref="C26:E26"/>
    <mergeCell ref="H26:I26"/>
    <mergeCell ref="C27:D27"/>
    <mergeCell ref="H27:I27"/>
    <mergeCell ref="C28:D28"/>
    <mergeCell ref="H28:I28"/>
    <mergeCell ref="D15:I15"/>
    <mergeCell ref="D16:I16"/>
    <mergeCell ref="D17:I17"/>
    <mergeCell ref="D18:I18"/>
    <mergeCell ref="P4:Q4"/>
    <mergeCell ref="D20:I20"/>
    <mergeCell ref="D21:I21"/>
    <mergeCell ref="D19:I19"/>
    <mergeCell ref="D13:I13"/>
    <mergeCell ref="B2:O2"/>
    <mergeCell ref="C3:O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0"/>
  <sheetViews>
    <sheetView topLeftCell="A10" zoomScale="84" zoomScaleNormal="84" workbookViewId="0">
      <selection activeCell="P30" sqref="P3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1" width="6.453125" customWidth="1"/>
    <col min="12" max="12" width="5.7265625" customWidth="1"/>
    <col min="13" max="13" width="8.7265625" customWidth="1"/>
    <col min="14" max="15" width="5.7265625" customWidth="1"/>
  </cols>
  <sheetData>
    <row r="2" spans="2:14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2"/>
      <c r="N2" s="2"/>
    </row>
    <row r="3" spans="2:14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1"/>
      <c r="N3" s="1"/>
    </row>
    <row r="4" spans="2:14" x14ac:dyDescent="0.35">
      <c r="C4" t="s">
        <v>0</v>
      </c>
      <c r="D4" s="37" t="s">
        <v>217</v>
      </c>
      <c r="E4" s="37"/>
      <c r="F4" s="37"/>
      <c r="G4" s="37"/>
      <c r="I4" t="s">
        <v>1</v>
      </c>
      <c r="J4" s="16" t="s">
        <v>144</v>
      </c>
      <c r="K4" t="s">
        <v>2</v>
      </c>
      <c r="L4" s="32">
        <f>MetodosNumericosA!$N$4</f>
        <v>45429</v>
      </c>
      <c r="M4" s="33"/>
    </row>
    <row r="5" spans="2:14" ht="6.75" customHeight="1" x14ac:dyDescent="0.35">
      <c r="D5" s="5"/>
      <c r="E5" s="5"/>
      <c r="F5" s="5"/>
      <c r="G5" s="5"/>
    </row>
    <row r="6" spans="2:14" x14ac:dyDescent="0.35">
      <c r="C6" t="s">
        <v>3</v>
      </c>
      <c r="D6" s="31" t="str">
        <f>MetodosNumericosA!$D$6</f>
        <v>FEBRERO - JUNIO 2024</v>
      </c>
      <c r="E6" s="31"/>
      <c r="F6" s="31"/>
      <c r="G6" s="31"/>
      <c r="I6" s="24" t="s">
        <v>21</v>
      </c>
      <c r="J6" s="24"/>
      <c r="K6" s="35" t="s">
        <v>23</v>
      </c>
      <c r="L6" s="35"/>
      <c r="M6" s="35"/>
      <c r="N6" s="35"/>
    </row>
    <row r="7" spans="2:14" ht="11.25" customHeight="1" x14ac:dyDescent="0.35"/>
    <row r="8" spans="2:14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12</v>
      </c>
      <c r="L8" s="4" t="s">
        <v>11</v>
      </c>
      <c r="M8" s="8" t="s">
        <v>22</v>
      </c>
    </row>
    <row r="9" spans="2:14" x14ac:dyDescent="0.35">
      <c r="B9" s="6">
        <v>1</v>
      </c>
      <c r="C9" s="6" t="s">
        <v>201</v>
      </c>
      <c r="D9" s="38" t="s">
        <v>200</v>
      </c>
      <c r="E9" s="39"/>
      <c r="F9" s="39"/>
      <c r="G9" s="39"/>
      <c r="H9" s="39"/>
      <c r="I9" s="40"/>
      <c r="J9" s="4">
        <v>0</v>
      </c>
      <c r="K9" s="4">
        <v>0</v>
      </c>
      <c r="L9" s="4">
        <v>0</v>
      </c>
      <c r="M9" s="9">
        <f>TRUNC(SUM(J9:L9)/3)</f>
        <v>0</v>
      </c>
    </row>
    <row r="10" spans="2:14" x14ac:dyDescent="0.35">
      <c r="B10" s="6">
        <f>+B9+1</f>
        <v>2</v>
      </c>
      <c r="C10" s="6" t="s">
        <v>100</v>
      </c>
      <c r="D10" s="38" t="s">
        <v>101</v>
      </c>
      <c r="E10" s="39"/>
      <c r="F10" s="39"/>
      <c r="G10" s="39"/>
      <c r="H10" s="39"/>
      <c r="I10" s="40"/>
      <c r="J10" s="4">
        <v>88</v>
      </c>
      <c r="K10" s="4">
        <v>0</v>
      </c>
      <c r="L10" s="4">
        <v>0</v>
      </c>
      <c r="M10" s="9">
        <f t="shared" ref="M10:M30" si="0">TRUNC(SUM(J10:L10)/3)</f>
        <v>29</v>
      </c>
    </row>
    <row r="11" spans="2:14" x14ac:dyDescent="0.35">
      <c r="B11" s="6">
        <f t="shared" ref="B11:B31" si="1">+B10+1</f>
        <v>3</v>
      </c>
      <c r="C11" s="6" t="s">
        <v>102</v>
      </c>
      <c r="D11" s="21" t="s">
        <v>103</v>
      </c>
      <c r="E11" s="22"/>
      <c r="F11" s="22"/>
      <c r="G11" s="22"/>
      <c r="H11" s="22"/>
      <c r="I11" s="23"/>
      <c r="J11" s="4">
        <v>83</v>
      </c>
      <c r="K11" s="4">
        <v>0</v>
      </c>
      <c r="L11" s="4">
        <v>0</v>
      </c>
      <c r="M11" s="9">
        <f t="shared" si="0"/>
        <v>27</v>
      </c>
    </row>
    <row r="12" spans="2:14" x14ac:dyDescent="0.35">
      <c r="B12" s="6">
        <f t="shared" si="1"/>
        <v>4</v>
      </c>
      <c r="C12" s="6" t="s">
        <v>104</v>
      </c>
      <c r="D12" s="21" t="s">
        <v>105</v>
      </c>
      <c r="E12" s="22"/>
      <c r="F12" s="22"/>
      <c r="G12" s="22"/>
      <c r="H12" s="22"/>
      <c r="I12" s="23"/>
      <c r="J12" s="4">
        <v>100</v>
      </c>
      <c r="K12" s="4">
        <v>0</v>
      </c>
      <c r="L12" s="4">
        <v>0</v>
      </c>
      <c r="M12" s="9">
        <f t="shared" si="0"/>
        <v>33</v>
      </c>
    </row>
    <row r="13" spans="2:14" x14ac:dyDescent="0.35">
      <c r="B13" s="6">
        <f t="shared" si="1"/>
        <v>5</v>
      </c>
      <c r="C13" s="6" t="s">
        <v>106</v>
      </c>
      <c r="D13" s="21" t="s">
        <v>107</v>
      </c>
      <c r="E13" s="22"/>
      <c r="F13" s="22"/>
      <c r="G13" s="22"/>
      <c r="H13" s="22"/>
      <c r="I13" s="23"/>
      <c r="J13" s="4">
        <v>100</v>
      </c>
      <c r="K13" s="4">
        <v>0</v>
      </c>
      <c r="L13" s="4">
        <v>0</v>
      </c>
      <c r="M13" s="9">
        <f t="shared" si="0"/>
        <v>33</v>
      </c>
    </row>
    <row r="14" spans="2:14" x14ac:dyDescent="0.35">
      <c r="B14" s="6">
        <f t="shared" si="1"/>
        <v>6</v>
      </c>
      <c r="C14" s="6" t="s">
        <v>108</v>
      </c>
      <c r="D14" s="21" t="s">
        <v>109</v>
      </c>
      <c r="E14" s="22"/>
      <c r="F14" s="22"/>
      <c r="G14" s="22"/>
      <c r="H14" s="22"/>
      <c r="I14" s="23"/>
      <c r="J14" s="4">
        <v>85</v>
      </c>
      <c r="K14" s="4">
        <v>0</v>
      </c>
      <c r="L14" s="4">
        <v>0</v>
      </c>
      <c r="M14" s="9">
        <f t="shared" si="0"/>
        <v>28</v>
      </c>
    </row>
    <row r="15" spans="2:14" x14ac:dyDescent="0.35">
      <c r="B15" s="6">
        <f t="shared" si="1"/>
        <v>7</v>
      </c>
      <c r="C15" s="6" t="s">
        <v>110</v>
      </c>
      <c r="D15" s="21" t="s">
        <v>111</v>
      </c>
      <c r="E15" s="22"/>
      <c r="F15" s="22"/>
      <c r="G15" s="22"/>
      <c r="H15" s="22"/>
      <c r="I15" s="23"/>
      <c r="J15" s="4">
        <v>94</v>
      </c>
      <c r="K15" s="4">
        <v>0</v>
      </c>
      <c r="L15" s="4">
        <v>0</v>
      </c>
      <c r="M15" s="9">
        <f t="shared" si="0"/>
        <v>31</v>
      </c>
    </row>
    <row r="16" spans="2:14" x14ac:dyDescent="0.35">
      <c r="B16" s="6">
        <f t="shared" si="1"/>
        <v>8</v>
      </c>
      <c r="C16" s="6" t="s">
        <v>112</v>
      </c>
      <c r="D16" s="21" t="s">
        <v>113</v>
      </c>
      <c r="E16" s="22"/>
      <c r="F16" s="22"/>
      <c r="G16" s="22"/>
      <c r="H16" s="22"/>
      <c r="I16" s="23"/>
      <c r="J16" s="4">
        <v>88</v>
      </c>
      <c r="K16" s="4">
        <v>0</v>
      </c>
      <c r="L16" s="4">
        <v>0</v>
      </c>
      <c r="M16" s="9">
        <f t="shared" si="0"/>
        <v>29</v>
      </c>
    </row>
    <row r="17" spans="2:13" x14ac:dyDescent="0.35">
      <c r="B17" s="6">
        <f t="shared" si="1"/>
        <v>9</v>
      </c>
      <c r="C17" s="6" t="s">
        <v>114</v>
      </c>
      <c r="D17" s="21" t="s">
        <v>115</v>
      </c>
      <c r="E17" s="22"/>
      <c r="F17" s="22"/>
      <c r="G17" s="22"/>
      <c r="H17" s="22"/>
      <c r="I17" s="23"/>
      <c r="J17" s="4">
        <v>94</v>
      </c>
      <c r="K17" s="4">
        <v>0</v>
      </c>
      <c r="L17" s="4">
        <v>0</v>
      </c>
      <c r="M17" s="9">
        <f t="shared" si="0"/>
        <v>31</v>
      </c>
    </row>
    <row r="18" spans="2:13" x14ac:dyDescent="0.35">
      <c r="B18" s="6">
        <f t="shared" si="1"/>
        <v>10</v>
      </c>
      <c r="C18" s="6" t="s">
        <v>210</v>
      </c>
      <c r="D18" s="21" t="s">
        <v>209</v>
      </c>
      <c r="E18" s="22"/>
      <c r="F18" s="22"/>
      <c r="G18" s="22"/>
      <c r="H18" s="22"/>
      <c r="I18" s="23"/>
      <c r="J18" s="4">
        <v>85</v>
      </c>
      <c r="K18" s="4">
        <v>0</v>
      </c>
      <c r="L18" s="4">
        <v>0</v>
      </c>
      <c r="M18" s="9">
        <f t="shared" si="0"/>
        <v>28</v>
      </c>
    </row>
    <row r="19" spans="2:13" x14ac:dyDescent="0.35">
      <c r="B19" s="6">
        <f t="shared" si="1"/>
        <v>11</v>
      </c>
      <c r="C19" s="6" t="s">
        <v>116</v>
      </c>
      <c r="D19" s="21" t="s">
        <v>117</v>
      </c>
      <c r="E19" s="22"/>
      <c r="F19" s="22"/>
      <c r="G19" s="22"/>
      <c r="H19" s="22"/>
      <c r="I19" s="23"/>
      <c r="J19" s="4">
        <v>88</v>
      </c>
      <c r="K19" s="4">
        <v>0</v>
      </c>
      <c r="L19" s="4">
        <v>0</v>
      </c>
      <c r="M19" s="9">
        <f t="shared" si="0"/>
        <v>29</v>
      </c>
    </row>
    <row r="20" spans="2:13" x14ac:dyDescent="0.35">
      <c r="B20" s="6">
        <f t="shared" si="1"/>
        <v>12</v>
      </c>
      <c r="C20" s="6" t="s">
        <v>118</v>
      </c>
      <c r="D20" s="21" t="s">
        <v>119</v>
      </c>
      <c r="E20" s="22"/>
      <c r="F20" s="22"/>
      <c r="G20" s="22"/>
      <c r="H20" s="22"/>
      <c r="I20" s="23"/>
      <c r="J20" s="4">
        <v>100</v>
      </c>
      <c r="K20" s="4">
        <v>0</v>
      </c>
      <c r="L20" s="4">
        <v>0</v>
      </c>
      <c r="M20" s="9">
        <f t="shared" si="0"/>
        <v>33</v>
      </c>
    </row>
    <row r="21" spans="2:13" x14ac:dyDescent="0.35">
      <c r="B21" s="6">
        <f t="shared" si="1"/>
        <v>13</v>
      </c>
      <c r="C21" s="6" t="s">
        <v>120</v>
      </c>
      <c r="D21" s="21" t="s">
        <v>121</v>
      </c>
      <c r="E21" s="22"/>
      <c r="F21" s="22"/>
      <c r="G21" s="22"/>
      <c r="H21" s="22"/>
      <c r="I21" s="23"/>
      <c r="J21" s="4">
        <v>85</v>
      </c>
      <c r="K21" s="4">
        <v>0</v>
      </c>
      <c r="L21" s="4">
        <v>0</v>
      </c>
      <c r="M21" s="9">
        <f t="shared" si="0"/>
        <v>28</v>
      </c>
    </row>
    <row r="22" spans="2:13" x14ac:dyDescent="0.35">
      <c r="B22" s="6">
        <f t="shared" si="1"/>
        <v>14</v>
      </c>
      <c r="C22" s="6" t="s">
        <v>64</v>
      </c>
      <c r="D22" s="21" t="s">
        <v>45</v>
      </c>
      <c r="E22" s="22"/>
      <c r="F22" s="22"/>
      <c r="G22" s="22"/>
      <c r="H22" s="22"/>
      <c r="I22" s="23"/>
      <c r="J22" s="4">
        <v>87</v>
      </c>
      <c r="K22" s="4">
        <v>0</v>
      </c>
      <c r="L22" s="4">
        <v>0</v>
      </c>
      <c r="M22" s="9">
        <f t="shared" si="0"/>
        <v>29</v>
      </c>
    </row>
    <row r="23" spans="2:13" x14ac:dyDescent="0.35">
      <c r="B23" s="6">
        <f t="shared" si="1"/>
        <v>15</v>
      </c>
      <c r="C23" s="6" t="s">
        <v>122</v>
      </c>
      <c r="D23" s="21" t="s">
        <v>123</v>
      </c>
      <c r="E23" s="22"/>
      <c r="F23" s="22"/>
      <c r="G23" s="22"/>
      <c r="H23" s="22"/>
      <c r="I23" s="23"/>
      <c r="J23" s="4">
        <v>100</v>
      </c>
      <c r="K23" s="4">
        <v>0</v>
      </c>
      <c r="L23" s="4">
        <v>0</v>
      </c>
      <c r="M23" s="9">
        <f t="shared" si="0"/>
        <v>33</v>
      </c>
    </row>
    <row r="24" spans="2:13" x14ac:dyDescent="0.35">
      <c r="B24" s="6">
        <f t="shared" si="1"/>
        <v>16</v>
      </c>
      <c r="C24" s="6" t="s">
        <v>124</v>
      </c>
      <c r="D24" s="21" t="s">
        <v>125</v>
      </c>
      <c r="E24" s="22"/>
      <c r="F24" s="22"/>
      <c r="G24" s="22"/>
      <c r="H24" s="22"/>
      <c r="I24" s="23"/>
      <c r="J24" s="4">
        <v>100</v>
      </c>
      <c r="K24" s="4">
        <v>0</v>
      </c>
      <c r="L24" s="4">
        <v>0</v>
      </c>
      <c r="M24" s="9">
        <f t="shared" si="0"/>
        <v>33</v>
      </c>
    </row>
    <row r="25" spans="2:13" x14ac:dyDescent="0.35">
      <c r="B25" s="6">
        <f t="shared" si="1"/>
        <v>17</v>
      </c>
      <c r="C25" s="6" t="s">
        <v>213</v>
      </c>
      <c r="D25" s="21" t="s">
        <v>214</v>
      </c>
      <c r="E25" s="22"/>
      <c r="F25" s="22"/>
      <c r="G25" s="22"/>
      <c r="H25" s="22"/>
      <c r="I25" s="23"/>
      <c r="J25" s="4">
        <v>85</v>
      </c>
      <c r="K25" s="4">
        <v>0</v>
      </c>
      <c r="L25" s="4">
        <v>0</v>
      </c>
      <c r="M25" s="9">
        <f t="shared" si="0"/>
        <v>28</v>
      </c>
    </row>
    <row r="26" spans="2:13" x14ac:dyDescent="0.35">
      <c r="B26" s="6">
        <f t="shared" si="1"/>
        <v>18</v>
      </c>
      <c r="C26" s="6" t="s">
        <v>126</v>
      </c>
      <c r="D26" s="21" t="s">
        <v>127</v>
      </c>
      <c r="E26" s="22"/>
      <c r="F26" s="22"/>
      <c r="G26" s="22"/>
      <c r="H26" s="22"/>
      <c r="I26" s="23"/>
      <c r="J26" s="4">
        <v>100</v>
      </c>
      <c r="K26" s="4">
        <v>0</v>
      </c>
      <c r="L26" s="4">
        <v>0</v>
      </c>
      <c r="M26" s="9">
        <f t="shared" si="0"/>
        <v>33</v>
      </c>
    </row>
    <row r="27" spans="2:13" x14ac:dyDescent="0.35">
      <c r="B27" s="6">
        <f t="shared" si="1"/>
        <v>19</v>
      </c>
      <c r="C27" s="6" t="s">
        <v>128</v>
      </c>
      <c r="D27" s="21" t="s">
        <v>129</v>
      </c>
      <c r="E27" s="22"/>
      <c r="F27" s="22"/>
      <c r="G27" s="22"/>
      <c r="H27" s="22"/>
      <c r="I27" s="23"/>
      <c r="J27" s="4">
        <v>89</v>
      </c>
      <c r="K27" s="4">
        <v>0</v>
      </c>
      <c r="L27" s="4">
        <v>0</v>
      </c>
      <c r="M27" s="9">
        <f t="shared" si="0"/>
        <v>29</v>
      </c>
    </row>
    <row r="28" spans="2:13" x14ac:dyDescent="0.35">
      <c r="B28" s="6">
        <f t="shared" si="1"/>
        <v>20</v>
      </c>
      <c r="C28" s="6" t="s">
        <v>130</v>
      </c>
      <c r="D28" s="21" t="s">
        <v>131</v>
      </c>
      <c r="E28" s="22"/>
      <c r="F28" s="22"/>
      <c r="G28" s="22"/>
      <c r="H28" s="22"/>
      <c r="I28" s="23"/>
      <c r="J28" s="4">
        <v>100</v>
      </c>
      <c r="K28" s="4">
        <v>0</v>
      </c>
      <c r="L28" s="4">
        <v>0</v>
      </c>
      <c r="M28" s="9">
        <f t="shared" si="0"/>
        <v>33</v>
      </c>
    </row>
    <row r="29" spans="2:13" x14ac:dyDescent="0.35">
      <c r="B29" s="6">
        <f t="shared" si="1"/>
        <v>21</v>
      </c>
      <c r="C29" s="6" t="s">
        <v>132</v>
      </c>
      <c r="D29" s="21" t="s">
        <v>133</v>
      </c>
      <c r="E29" s="22"/>
      <c r="F29" s="22"/>
      <c r="G29" s="22"/>
      <c r="H29" s="22"/>
      <c r="I29" s="23"/>
      <c r="J29" s="4">
        <v>90</v>
      </c>
      <c r="K29" s="4">
        <v>0</v>
      </c>
      <c r="L29" s="4">
        <v>0</v>
      </c>
      <c r="M29" s="9">
        <f t="shared" si="0"/>
        <v>30</v>
      </c>
    </row>
    <row r="30" spans="2:13" x14ac:dyDescent="0.35">
      <c r="B30" s="6">
        <f t="shared" si="1"/>
        <v>22</v>
      </c>
      <c r="C30" s="6" t="s">
        <v>134</v>
      </c>
      <c r="D30" s="21" t="s">
        <v>135</v>
      </c>
      <c r="E30" s="22"/>
      <c r="F30" s="22"/>
      <c r="G30" s="22"/>
      <c r="H30" s="22"/>
      <c r="I30" s="23"/>
      <c r="J30" s="4">
        <v>97</v>
      </c>
      <c r="K30" s="4">
        <v>0</v>
      </c>
      <c r="L30" s="4">
        <v>0</v>
      </c>
      <c r="M30" s="9">
        <f t="shared" si="0"/>
        <v>32</v>
      </c>
    </row>
    <row r="31" spans="2:13" x14ac:dyDescent="0.35">
      <c r="B31" s="6">
        <f t="shared" si="1"/>
        <v>23</v>
      </c>
      <c r="C31" s="6" t="s">
        <v>136</v>
      </c>
      <c r="D31" s="21" t="s">
        <v>137</v>
      </c>
      <c r="E31" s="22"/>
      <c r="F31" s="22"/>
      <c r="G31" s="22"/>
      <c r="H31" s="22"/>
      <c r="I31" s="23"/>
      <c r="J31" s="4">
        <v>91</v>
      </c>
      <c r="K31" s="4">
        <v>0</v>
      </c>
      <c r="L31" s="4">
        <v>0</v>
      </c>
      <c r="M31" s="9">
        <f t="shared" ref="M31" si="2">TRUNC(SUM(J31:L31)/3)</f>
        <v>30</v>
      </c>
    </row>
    <row r="32" spans="2:13" x14ac:dyDescent="0.35">
      <c r="C32" s="24"/>
      <c r="D32" s="24"/>
      <c r="E32" s="1"/>
      <c r="H32" s="29" t="s">
        <v>18</v>
      </c>
      <c r="I32" s="29"/>
      <c r="J32" s="10">
        <f t="shared" ref="J32:M32" si="3">COUNTIF(J9:J31,"&gt;=70")</f>
        <v>22</v>
      </c>
      <c r="K32" s="10">
        <f t="shared" si="3"/>
        <v>0</v>
      </c>
      <c r="L32" s="10">
        <f t="shared" si="3"/>
        <v>0</v>
      </c>
      <c r="M32" s="14">
        <f t="shared" si="3"/>
        <v>0</v>
      </c>
    </row>
    <row r="33" spans="3:13" x14ac:dyDescent="0.35">
      <c r="C33" s="24"/>
      <c r="D33" s="24"/>
      <c r="E33" s="7"/>
      <c r="H33" s="26" t="s">
        <v>19</v>
      </c>
      <c r="I33" s="26"/>
      <c r="J33" s="11">
        <f t="shared" ref="J33:M33" si="4">COUNTIF(J9:J31,"&lt;70")</f>
        <v>1</v>
      </c>
      <c r="K33" s="11">
        <f t="shared" si="4"/>
        <v>23</v>
      </c>
      <c r="L33" s="11">
        <f t="shared" si="4"/>
        <v>23</v>
      </c>
      <c r="M33" s="11">
        <f t="shared" si="4"/>
        <v>23</v>
      </c>
    </row>
    <row r="34" spans="3:13" x14ac:dyDescent="0.35">
      <c r="C34" s="24"/>
      <c r="D34" s="24"/>
      <c r="E34" s="24"/>
      <c r="H34" s="26" t="s">
        <v>20</v>
      </c>
      <c r="I34" s="26"/>
      <c r="J34" s="11">
        <f t="shared" ref="J34:M34" si="5">COUNT(J9:J31)</f>
        <v>23</v>
      </c>
      <c r="K34" s="11">
        <f t="shared" si="5"/>
        <v>23</v>
      </c>
      <c r="L34" s="11">
        <f t="shared" si="5"/>
        <v>23</v>
      </c>
      <c r="M34" s="11">
        <f t="shared" si="5"/>
        <v>23</v>
      </c>
    </row>
    <row r="35" spans="3:13" x14ac:dyDescent="0.35">
      <c r="C35" s="24"/>
      <c r="D35" s="24"/>
      <c r="E35" s="1"/>
      <c r="H35" s="27" t="s">
        <v>15</v>
      </c>
      <c r="I35" s="27"/>
      <c r="J35" s="12">
        <f>J32/J34</f>
        <v>0.95652173913043481</v>
      </c>
      <c r="K35" s="13">
        <f t="shared" ref="K35:M35" si="6">K32/K34</f>
        <v>0</v>
      </c>
      <c r="L35" s="13">
        <f t="shared" si="6"/>
        <v>0</v>
      </c>
      <c r="M35" s="13">
        <f t="shared" si="6"/>
        <v>0</v>
      </c>
    </row>
    <row r="36" spans="3:13" x14ac:dyDescent="0.35">
      <c r="C36" s="24"/>
      <c r="D36" s="24"/>
      <c r="E36" s="1"/>
      <c r="H36" s="27" t="s">
        <v>16</v>
      </c>
      <c r="I36" s="27"/>
      <c r="J36" s="12">
        <f>J33/J34</f>
        <v>4.3478260869565216E-2</v>
      </c>
      <c r="K36" s="13">
        <f t="shared" ref="K36:M36" si="7">K33/K34</f>
        <v>1</v>
      </c>
      <c r="L36" s="13">
        <f t="shared" si="7"/>
        <v>1</v>
      </c>
      <c r="M36" s="13">
        <f t="shared" si="7"/>
        <v>1</v>
      </c>
    </row>
    <row r="37" spans="3:13" x14ac:dyDescent="0.35">
      <c r="C37" s="24"/>
      <c r="D37" s="24"/>
      <c r="E37" s="7"/>
    </row>
    <row r="38" spans="3:13" x14ac:dyDescent="0.35">
      <c r="C38" s="1"/>
      <c r="D38" s="1"/>
      <c r="E38" s="7"/>
    </row>
    <row r="39" spans="3:13" x14ac:dyDescent="0.35">
      <c r="J39" s="25"/>
      <c r="K39" s="25"/>
      <c r="L39" s="25"/>
    </row>
    <row r="40" spans="3:13" x14ac:dyDescent="0.35">
      <c r="J40" s="28" t="s">
        <v>17</v>
      </c>
      <c r="K40" s="28"/>
      <c r="L40" s="28"/>
    </row>
  </sheetData>
  <mergeCells count="44">
    <mergeCell ref="J39:L39"/>
    <mergeCell ref="J40:L40"/>
    <mergeCell ref="C35:D35"/>
    <mergeCell ref="H35:I35"/>
    <mergeCell ref="C36:D36"/>
    <mergeCell ref="H36:I36"/>
    <mergeCell ref="C37:D37"/>
    <mergeCell ref="C32:D32"/>
    <mergeCell ref="H32:I32"/>
    <mergeCell ref="C33:D33"/>
    <mergeCell ref="H33:I33"/>
    <mergeCell ref="C34:E34"/>
    <mergeCell ref="H34:I34"/>
    <mergeCell ref="B2:L2"/>
    <mergeCell ref="C3:L3"/>
    <mergeCell ref="D4:G4"/>
    <mergeCell ref="L4:M4"/>
    <mergeCell ref="K6:N6"/>
    <mergeCell ref="D6:G6"/>
    <mergeCell ref="I6:J6"/>
    <mergeCell ref="D10:I10"/>
    <mergeCell ref="D8:I8"/>
    <mergeCell ref="D9:I9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8:I28"/>
    <mergeCell ref="D29:I29"/>
    <mergeCell ref="D30:I30"/>
    <mergeCell ref="D31:I31"/>
    <mergeCell ref="D23:I23"/>
    <mergeCell ref="D24:I24"/>
    <mergeCell ref="D25:I25"/>
    <mergeCell ref="D26:I26"/>
    <mergeCell ref="D27:I2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CFEE-D758-429E-A023-BA98C11CD69B}">
  <dimension ref="B2:P35"/>
  <sheetViews>
    <sheetView topLeftCell="E15" workbookViewId="0">
      <selection activeCell="K9" sqref="K9:K2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2" width="7.1796875" customWidth="1"/>
    <col min="13" max="13" width="6.453125" customWidth="1"/>
    <col min="14" max="14" width="5.7265625" customWidth="1"/>
    <col min="15" max="15" width="8.7265625" customWidth="1"/>
    <col min="16" max="17" width="5.7265625" customWidth="1"/>
  </cols>
  <sheetData>
    <row r="2" spans="2:16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"/>
      <c r="P2" s="2"/>
    </row>
    <row r="3" spans="2:16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"/>
      <c r="P3" s="1"/>
    </row>
    <row r="4" spans="2:16" ht="30" customHeight="1" x14ac:dyDescent="0.35">
      <c r="C4" s="18" t="s">
        <v>0</v>
      </c>
      <c r="D4" s="41" t="s">
        <v>145</v>
      </c>
      <c r="E4" s="41"/>
      <c r="F4" s="41"/>
      <c r="G4" s="41"/>
      <c r="H4" s="41"/>
      <c r="I4" s="18" t="s">
        <v>1</v>
      </c>
      <c r="J4" s="19" t="s">
        <v>29</v>
      </c>
      <c r="K4" s="20"/>
      <c r="L4" s="20"/>
      <c r="M4" s="18" t="s">
        <v>2</v>
      </c>
      <c r="N4" s="42">
        <f>MetodosNumericosA!$N$4</f>
        <v>45429</v>
      </c>
      <c r="O4" s="43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31" t="str">
        <f>MetodosNumericosA!$D$6</f>
        <v>FEBRERO - JUNIO 2024</v>
      </c>
      <c r="E6" s="31"/>
      <c r="F6" s="31"/>
      <c r="G6" s="31"/>
      <c r="I6" s="24" t="s">
        <v>21</v>
      </c>
      <c r="J6" s="24"/>
      <c r="K6" s="1"/>
      <c r="L6" s="1"/>
      <c r="M6" s="35" t="s">
        <v>23</v>
      </c>
      <c r="N6" s="35"/>
      <c r="O6" s="35"/>
      <c r="P6" s="35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35">
      <c r="B9" s="6">
        <v>1</v>
      </c>
      <c r="C9" s="6" t="s">
        <v>72</v>
      </c>
      <c r="D9" s="38" t="s">
        <v>202</v>
      </c>
      <c r="E9" s="39"/>
      <c r="F9" s="39"/>
      <c r="G9" s="39"/>
      <c r="H9" s="39"/>
      <c r="I9" s="40"/>
      <c r="J9" s="4">
        <v>0</v>
      </c>
      <c r="K9" s="4">
        <v>0</v>
      </c>
      <c r="L9" s="4">
        <v>0</v>
      </c>
      <c r="M9" s="4">
        <v>0</v>
      </c>
      <c r="N9" s="4">
        <v>0</v>
      </c>
      <c r="O9" s="9">
        <f>TRUNC(SUM(J9:N9)/3)</f>
        <v>0</v>
      </c>
    </row>
    <row r="10" spans="2:16" x14ac:dyDescent="0.35">
      <c r="B10" s="6">
        <f>+B9+1</f>
        <v>2</v>
      </c>
      <c r="C10" s="6" t="s">
        <v>100</v>
      </c>
      <c r="D10" s="38" t="s">
        <v>101</v>
      </c>
      <c r="E10" s="39"/>
      <c r="F10" s="39"/>
      <c r="G10" s="39"/>
      <c r="H10" s="39"/>
      <c r="I10" s="40"/>
      <c r="J10" s="4">
        <v>96</v>
      </c>
      <c r="K10" s="4">
        <v>97</v>
      </c>
      <c r="L10" s="4">
        <v>0</v>
      </c>
      <c r="M10" s="4">
        <v>0</v>
      </c>
      <c r="N10" s="4">
        <v>0</v>
      </c>
      <c r="O10" s="9">
        <f t="shared" ref="O10:O26" si="0">TRUNC(SUM(J10:N10)/3)</f>
        <v>64</v>
      </c>
    </row>
    <row r="11" spans="2:16" x14ac:dyDescent="0.35">
      <c r="B11" s="6">
        <f t="shared" ref="B11:B25" si="1">+B10+1</f>
        <v>3</v>
      </c>
      <c r="C11" s="6" t="s">
        <v>204</v>
      </c>
      <c r="D11" s="38" t="s">
        <v>203</v>
      </c>
      <c r="E11" s="39"/>
      <c r="F11" s="39"/>
      <c r="G11" s="39"/>
      <c r="H11" s="39"/>
      <c r="I11" s="40"/>
      <c r="J11" s="4">
        <v>93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31</v>
      </c>
    </row>
    <row r="12" spans="2:16" x14ac:dyDescent="0.35">
      <c r="B12" s="6">
        <f t="shared" si="1"/>
        <v>4</v>
      </c>
      <c r="C12" s="6" t="s">
        <v>205</v>
      </c>
      <c r="D12" s="38" t="s">
        <v>206</v>
      </c>
      <c r="E12" s="39"/>
      <c r="F12" s="39"/>
      <c r="G12" s="39"/>
      <c r="H12" s="39"/>
      <c r="I12" s="40"/>
      <c r="J12" s="4">
        <v>91</v>
      </c>
      <c r="K12" s="4">
        <v>92</v>
      </c>
      <c r="L12" s="4">
        <v>0</v>
      </c>
      <c r="M12" s="4">
        <v>0</v>
      </c>
      <c r="N12" s="4">
        <v>0</v>
      </c>
      <c r="O12" s="9">
        <f t="shared" si="0"/>
        <v>61</v>
      </c>
    </row>
    <row r="13" spans="2:16" x14ac:dyDescent="0.35">
      <c r="B13" s="6">
        <f t="shared" si="1"/>
        <v>5</v>
      </c>
      <c r="C13" s="6" t="s">
        <v>215</v>
      </c>
      <c r="D13" s="38" t="s">
        <v>216</v>
      </c>
      <c r="E13" s="39"/>
      <c r="F13" s="39"/>
      <c r="G13" s="39"/>
      <c r="H13" s="39"/>
      <c r="I13" s="40"/>
      <c r="J13" s="4">
        <v>93</v>
      </c>
      <c r="K13" s="4">
        <v>97</v>
      </c>
      <c r="L13" s="4">
        <v>0</v>
      </c>
      <c r="M13" s="4">
        <v>0</v>
      </c>
      <c r="N13" s="4">
        <v>0</v>
      </c>
      <c r="O13" s="9">
        <f t="shared" si="0"/>
        <v>63</v>
      </c>
    </row>
    <row r="14" spans="2:16" x14ac:dyDescent="0.35">
      <c r="B14" s="6">
        <f t="shared" si="1"/>
        <v>6</v>
      </c>
      <c r="C14" s="6" t="s">
        <v>110</v>
      </c>
      <c r="D14" s="38" t="s">
        <v>111</v>
      </c>
      <c r="E14" s="39"/>
      <c r="F14" s="39"/>
      <c r="G14" s="39"/>
      <c r="H14" s="39"/>
      <c r="I14" s="40"/>
      <c r="J14" s="4">
        <v>88</v>
      </c>
      <c r="K14" s="4">
        <v>96</v>
      </c>
      <c r="L14" s="4">
        <v>0</v>
      </c>
      <c r="M14" s="4">
        <v>0</v>
      </c>
      <c r="N14" s="4">
        <v>0</v>
      </c>
      <c r="O14" s="9">
        <f t="shared" si="0"/>
        <v>61</v>
      </c>
    </row>
    <row r="15" spans="2:16" x14ac:dyDescent="0.35">
      <c r="B15" s="6">
        <f t="shared" si="1"/>
        <v>7</v>
      </c>
      <c r="C15" s="6" t="s">
        <v>112</v>
      </c>
      <c r="D15" s="38" t="s">
        <v>113</v>
      </c>
      <c r="E15" s="39"/>
      <c r="F15" s="39"/>
      <c r="G15" s="39"/>
      <c r="H15" s="39"/>
      <c r="I15" s="40"/>
      <c r="J15" s="4">
        <v>91</v>
      </c>
      <c r="K15" s="4">
        <v>94</v>
      </c>
      <c r="L15" s="4">
        <v>0</v>
      </c>
      <c r="M15" s="4">
        <v>0</v>
      </c>
      <c r="N15" s="4">
        <v>0</v>
      </c>
      <c r="O15" s="9">
        <f t="shared" si="0"/>
        <v>61</v>
      </c>
    </row>
    <row r="16" spans="2:16" x14ac:dyDescent="0.35">
      <c r="B16" s="6">
        <f t="shared" si="1"/>
        <v>8</v>
      </c>
      <c r="C16" s="6" t="s">
        <v>207</v>
      </c>
      <c r="D16" s="38" t="s">
        <v>208</v>
      </c>
      <c r="E16" s="39"/>
      <c r="F16" s="39"/>
      <c r="G16" s="39"/>
      <c r="H16" s="39"/>
      <c r="I16" s="40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0</v>
      </c>
    </row>
    <row r="17" spans="2:15" x14ac:dyDescent="0.35">
      <c r="B17" s="6">
        <f t="shared" si="1"/>
        <v>9</v>
      </c>
      <c r="C17" s="6" t="s">
        <v>114</v>
      </c>
      <c r="D17" s="38" t="s">
        <v>115</v>
      </c>
      <c r="E17" s="39"/>
      <c r="F17" s="39"/>
      <c r="G17" s="39"/>
      <c r="H17" s="39"/>
      <c r="I17" s="40"/>
      <c r="J17" s="4">
        <v>94</v>
      </c>
      <c r="K17" s="4">
        <v>96</v>
      </c>
      <c r="L17" s="4">
        <v>0</v>
      </c>
      <c r="M17" s="4">
        <v>0</v>
      </c>
      <c r="N17" s="4">
        <v>0</v>
      </c>
      <c r="O17" s="9">
        <f t="shared" si="0"/>
        <v>63</v>
      </c>
    </row>
    <row r="18" spans="2:15" x14ac:dyDescent="0.35">
      <c r="B18" s="6">
        <f t="shared" si="1"/>
        <v>10</v>
      </c>
      <c r="C18" s="6" t="s">
        <v>210</v>
      </c>
      <c r="D18" s="38" t="s">
        <v>209</v>
      </c>
      <c r="E18" s="39"/>
      <c r="F18" s="39"/>
      <c r="G18" s="39"/>
      <c r="H18" s="39"/>
      <c r="I18" s="40"/>
      <c r="J18" s="4">
        <v>91</v>
      </c>
      <c r="K18" s="4">
        <v>98</v>
      </c>
      <c r="L18" s="4">
        <v>0</v>
      </c>
      <c r="M18" s="4">
        <v>0</v>
      </c>
      <c r="N18" s="4">
        <v>0</v>
      </c>
      <c r="O18" s="9">
        <f t="shared" si="0"/>
        <v>63</v>
      </c>
    </row>
    <row r="19" spans="2:15" x14ac:dyDescent="0.35">
      <c r="B19" s="6">
        <f t="shared" si="1"/>
        <v>11</v>
      </c>
      <c r="C19" s="6" t="s">
        <v>65</v>
      </c>
      <c r="D19" s="38" t="s">
        <v>40</v>
      </c>
      <c r="E19" s="39"/>
      <c r="F19" s="39"/>
      <c r="G19" s="39"/>
      <c r="H19" s="39"/>
      <c r="I19" s="40"/>
      <c r="J19" s="4">
        <v>97</v>
      </c>
      <c r="K19" s="4">
        <v>96</v>
      </c>
      <c r="L19" s="4">
        <v>0</v>
      </c>
      <c r="M19" s="4">
        <v>0</v>
      </c>
      <c r="N19" s="4">
        <v>0</v>
      </c>
      <c r="O19" s="9">
        <f t="shared" si="0"/>
        <v>64</v>
      </c>
    </row>
    <row r="20" spans="2:15" x14ac:dyDescent="0.35">
      <c r="B20" s="6">
        <f t="shared" si="1"/>
        <v>12</v>
      </c>
      <c r="C20" s="6" t="s">
        <v>116</v>
      </c>
      <c r="D20" s="38" t="s">
        <v>117</v>
      </c>
      <c r="E20" s="39"/>
      <c r="F20" s="39"/>
      <c r="G20" s="39"/>
      <c r="H20" s="39"/>
      <c r="I20" s="40"/>
      <c r="J20" s="4">
        <v>96</v>
      </c>
      <c r="K20" s="4">
        <v>95</v>
      </c>
      <c r="L20" s="4">
        <v>0</v>
      </c>
      <c r="M20" s="4">
        <v>0</v>
      </c>
      <c r="N20" s="4">
        <v>0</v>
      </c>
      <c r="O20" s="9">
        <f t="shared" si="0"/>
        <v>63</v>
      </c>
    </row>
    <row r="21" spans="2:15" x14ac:dyDescent="0.35">
      <c r="B21" s="6">
        <f t="shared" si="1"/>
        <v>13</v>
      </c>
      <c r="C21" s="6" t="s">
        <v>94</v>
      </c>
      <c r="D21" s="38" t="s">
        <v>97</v>
      </c>
      <c r="E21" s="39"/>
      <c r="F21" s="39"/>
      <c r="G21" s="39"/>
      <c r="H21" s="39"/>
      <c r="I21" s="40"/>
      <c r="J21" s="4">
        <v>84</v>
      </c>
      <c r="K21" s="4">
        <v>86</v>
      </c>
      <c r="L21" s="4">
        <v>0</v>
      </c>
      <c r="M21" s="4">
        <v>0</v>
      </c>
      <c r="N21" s="4">
        <v>0</v>
      </c>
      <c r="O21" s="9">
        <f t="shared" si="0"/>
        <v>56</v>
      </c>
    </row>
    <row r="22" spans="2:15" x14ac:dyDescent="0.35">
      <c r="B22" s="6">
        <f t="shared" si="1"/>
        <v>14</v>
      </c>
      <c r="C22" s="6" t="s">
        <v>211</v>
      </c>
      <c r="D22" s="38" t="s">
        <v>212</v>
      </c>
      <c r="E22" s="39"/>
      <c r="F22" s="39"/>
      <c r="G22" s="39"/>
      <c r="H22" s="39"/>
      <c r="I22" s="40"/>
      <c r="J22" s="4">
        <v>84</v>
      </c>
      <c r="K22" s="4">
        <v>90</v>
      </c>
      <c r="L22" s="4">
        <v>0</v>
      </c>
      <c r="M22" s="4">
        <v>0</v>
      </c>
      <c r="N22" s="4">
        <v>0</v>
      </c>
      <c r="O22" s="9">
        <f t="shared" si="0"/>
        <v>58</v>
      </c>
    </row>
    <row r="23" spans="2:15" x14ac:dyDescent="0.35">
      <c r="B23" s="6">
        <f t="shared" si="1"/>
        <v>15</v>
      </c>
      <c r="C23" s="6" t="s">
        <v>213</v>
      </c>
      <c r="D23" s="38" t="s">
        <v>214</v>
      </c>
      <c r="E23" s="39"/>
      <c r="F23" s="39"/>
      <c r="G23" s="39"/>
      <c r="H23" s="39"/>
      <c r="I23" s="40"/>
      <c r="J23" s="4">
        <v>90</v>
      </c>
      <c r="K23" s="4">
        <v>97</v>
      </c>
      <c r="L23" s="4">
        <v>0</v>
      </c>
      <c r="M23" s="4">
        <v>0</v>
      </c>
      <c r="N23" s="4">
        <v>0</v>
      </c>
      <c r="O23" s="9">
        <f t="shared" si="0"/>
        <v>62</v>
      </c>
    </row>
    <row r="24" spans="2:15" x14ac:dyDescent="0.35">
      <c r="B24" s="6">
        <f t="shared" si="1"/>
        <v>16</v>
      </c>
      <c r="C24" s="6" t="s">
        <v>128</v>
      </c>
      <c r="D24" s="38" t="s">
        <v>129</v>
      </c>
      <c r="E24" s="39"/>
      <c r="F24" s="39"/>
      <c r="G24" s="39"/>
      <c r="H24" s="39"/>
      <c r="I24" s="40"/>
      <c r="J24" s="4">
        <v>94</v>
      </c>
      <c r="K24" s="4">
        <v>95</v>
      </c>
      <c r="L24" s="4">
        <v>0</v>
      </c>
      <c r="M24" s="4">
        <v>0</v>
      </c>
      <c r="N24" s="4">
        <v>0</v>
      </c>
      <c r="O24" s="9">
        <f t="shared" si="0"/>
        <v>63</v>
      </c>
    </row>
    <row r="25" spans="2:15" x14ac:dyDescent="0.35">
      <c r="B25" s="6">
        <f t="shared" si="1"/>
        <v>17</v>
      </c>
      <c r="C25" s="6" t="s">
        <v>132</v>
      </c>
      <c r="D25" s="38" t="s">
        <v>133</v>
      </c>
      <c r="E25" s="39"/>
      <c r="F25" s="39"/>
      <c r="G25" s="39"/>
      <c r="H25" s="39"/>
      <c r="I25" s="4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9">
        <f t="shared" si="0"/>
        <v>0</v>
      </c>
    </row>
    <row r="26" spans="2:15" x14ac:dyDescent="0.35">
      <c r="B26" s="6">
        <f t="shared" ref="B26" si="2">+B25+1</f>
        <v>18</v>
      </c>
      <c r="C26" s="6" t="s">
        <v>134</v>
      </c>
      <c r="D26" s="38" t="s">
        <v>135</v>
      </c>
      <c r="E26" s="39"/>
      <c r="F26" s="39"/>
      <c r="G26" s="39"/>
      <c r="H26" s="39"/>
      <c r="I26" s="40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9">
        <f t="shared" si="0"/>
        <v>0</v>
      </c>
    </row>
    <row r="27" spans="2:15" x14ac:dyDescent="0.35">
      <c r="C27" s="24"/>
      <c r="D27" s="24"/>
      <c r="E27" s="1"/>
      <c r="H27" s="29" t="s">
        <v>18</v>
      </c>
      <c r="I27" s="29"/>
      <c r="J27" s="10">
        <f>COUNTIF(J9:J26,"&gt;=70")</f>
        <v>14</v>
      </c>
      <c r="K27" s="10">
        <f t="shared" ref="K27:M27" si="3">COUNTIF(K9:K26,"&gt;=70")</f>
        <v>13</v>
      </c>
      <c r="L27" s="10">
        <f t="shared" si="3"/>
        <v>0</v>
      </c>
      <c r="M27" s="10">
        <f t="shared" si="3"/>
        <v>0</v>
      </c>
      <c r="N27" s="10">
        <f>COUNTIF(N9:N26,"&gt;=70")</f>
        <v>0</v>
      </c>
      <c r="O27" s="14">
        <f>COUNTIF(O9:O26,"&gt;=70")</f>
        <v>0</v>
      </c>
    </row>
    <row r="28" spans="2:15" x14ac:dyDescent="0.35">
      <c r="C28" s="24"/>
      <c r="D28" s="24"/>
      <c r="E28" s="7"/>
      <c r="H28" s="26" t="s">
        <v>19</v>
      </c>
      <c r="I28" s="26"/>
      <c r="J28" s="11">
        <f>COUNTIF(J9:J26,"&lt;70")</f>
        <v>4</v>
      </c>
      <c r="K28" s="11">
        <f t="shared" ref="K28:M28" si="4">COUNTIF(K9:K26,"&lt;70")</f>
        <v>5</v>
      </c>
      <c r="L28" s="11">
        <f t="shared" si="4"/>
        <v>18</v>
      </c>
      <c r="M28" s="11">
        <f t="shared" si="4"/>
        <v>18</v>
      </c>
      <c r="N28" s="11">
        <f>COUNTIF(N9:N26,"&lt;70")</f>
        <v>18</v>
      </c>
      <c r="O28" s="11">
        <f>COUNTIF(O9:O26,"&lt;70")</f>
        <v>18</v>
      </c>
    </row>
    <row r="29" spans="2:15" x14ac:dyDescent="0.35">
      <c r="C29" s="24"/>
      <c r="D29" s="24"/>
      <c r="E29" s="24"/>
      <c r="H29" s="26" t="s">
        <v>20</v>
      </c>
      <c r="I29" s="26"/>
      <c r="J29" s="11">
        <f>COUNT(J9:J26)</f>
        <v>18</v>
      </c>
      <c r="K29" s="11">
        <f t="shared" ref="K29:M29" si="5">COUNT(K9:K26)</f>
        <v>18</v>
      </c>
      <c r="L29" s="11">
        <f t="shared" si="5"/>
        <v>18</v>
      </c>
      <c r="M29" s="11">
        <f t="shared" si="5"/>
        <v>18</v>
      </c>
      <c r="N29" s="11">
        <f>COUNT(N9:N26)</f>
        <v>18</v>
      </c>
      <c r="O29" s="11">
        <f>COUNT(O9:O26)</f>
        <v>18</v>
      </c>
    </row>
    <row r="30" spans="2:15" x14ac:dyDescent="0.35">
      <c r="C30" s="24"/>
      <c r="D30" s="24"/>
      <c r="E30" s="1"/>
      <c r="H30" s="27" t="s">
        <v>15</v>
      </c>
      <c r="I30" s="27"/>
      <c r="J30" s="12">
        <f>J27/J29</f>
        <v>0.77777777777777779</v>
      </c>
      <c r="K30" s="12">
        <f t="shared" ref="K30:M30" si="6">K27/K29</f>
        <v>0.72222222222222221</v>
      </c>
      <c r="L30" s="12">
        <f t="shared" si="6"/>
        <v>0</v>
      </c>
      <c r="M30" s="12">
        <f t="shared" si="6"/>
        <v>0</v>
      </c>
      <c r="N30" s="13">
        <f t="shared" ref="N30:O30" si="7">N27/N29</f>
        <v>0</v>
      </c>
      <c r="O30" s="13">
        <f t="shared" si="7"/>
        <v>0</v>
      </c>
    </row>
    <row r="31" spans="2:15" x14ac:dyDescent="0.35">
      <c r="C31" s="24"/>
      <c r="D31" s="24"/>
      <c r="E31" s="1"/>
      <c r="H31" s="27" t="s">
        <v>16</v>
      </c>
      <c r="I31" s="27"/>
      <c r="J31" s="12">
        <f>J28/J29</f>
        <v>0.22222222222222221</v>
      </c>
      <c r="K31" s="12">
        <f t="shared" ref="K31:M31" si="8">K28/K29</f>
        <v>0.27777777777777779</v>
      </c>
      <c r="L31" s="12">
        <f t="shared" si="8"/>
        <v>1</v>
      </c>
      <c r="M31" s="12">
        <f t="shared" si="8"/>
        <v>1</v>
      </c>
      <c r="N31" s="13">
        <f t="shared" ref="N31:O31" si="9">N28/N29</f>
        <v>1</v>
      </c>
      <c r="O31" s="13">
        <f t="shared" si="9"/>
        <v>1</v>
      </c>
    </row>
    <row r="32" spans="2:15" x14ac:dyDescent="0.35">
      <c r="C32" s="24"/>
      <c r="D32" s="24"/>
      <c r="E32" s="7"/>
    </row>
    <row r="33" spans="3:14" x14ac:dyDescent="0.35">
      <c r="C33" s="1"/>
      <c r="D33" s="1"/>
      <c r="E33" s="7"/>
    </row>
    <row r="34" spans="3:14" x14ac:dyDescent="0.35">
      <c r="J34" s="25"/>
      <c r="K34" s="25"/>
      <c r="L34" s="25"/>
      <c r="M34" s="25"/>
      <c r="N34" s="25"/>
    </row>
    <row r="35" spans="3:14" x14ac:dyDescent="0.35">
      <c r="J35" s="28" t="s">
        <v>17</v>
      </c>
      <c r="K35" s="28"/>
      <c r="L35" s="28"/>
      <c r="M35" s="28"/>
      <c r="N35" s="28"/>
    </row>
  </sheetData>
  <mergeCells count="39">
    <mergeCell ref="D8:I8"/>
    <mergeCell ref="D9:I9"/>
    <mergeCell ref="D10:I10"/>
    <mergeCell ref="D11:I11"/>
    <mergeCell ref="B2:N2"/>
    <mergeCell ref="C3:N3"/>
    <mergeCell ref="N4:O4"/>
    <mergeCell ref="D6:G6"/>
    <mergeCell ref="I6:J6"/>
    <mergeCell ref="M6:P6"/>
    <mergeCell ref="J35:N35"/>
    <mergeCell ref="D4:H4"/>
    <mergeCell ref="C30:D30"/>
    <mergeCell ref="H30:I30"/>
    <mergeCell ref="C31:D31"/>
    <mergeCell ref="H31:I31"/>
    <mergeCell ref="C32:D32"/>
    <mergeCell ref="J34:N34"/>
    <mergeCell ref="C27:D27"/>
    <mergeCell ref="H27:I27"/>
    <mergeCell ref="C28:D28"/>
    <mergeCell ref="H28:I28"/>
    <mergeCell ref="C29:E29"/>
    <mergeCell ref="H29:I29"/>
    <mergeCell ref="D26:I26"/>
    <mergeCell ref="D25:I25"/>
    <mergeCell ref="D12:I12"/>
    <mergeCell ref="D13:I13"/>
    <mergeCell ref="D14:I14"/>
    <mergeCell ref="D15:I15"/>
    <mergeCell ref="D16:I16"/>
    <mergeCell ref="D22:I22"/>
    <mergeCell ref="D23:I23"/>
    <mergeCell ref="D24:I24"/>
    <mergeCell ref="D17:I17"/>
    <mergeCell ref="D18:I18"/>
    <mergeCell ref="D19:I19"/>
    <mergeCell ref="D20:I20"/>
    <mergeCell ref="D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MetodosNumericosA</vt:lpstr>
      <vt:lpstr>MetodosNumericosB</vt:lpstr>
      <vt:lpstr>SistProgA</vt:lpstr>
      <vt:lpstr>SistProgB</vt:lpstr>
      <vt:lpstr>TallerDeInv2</vt:lpstr>
      <vt:lpstr>TallerDesCompetencias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2024-05-21T01:24:20Z</dcterms:modified>
</cp:coreProperties>
</file>