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"/>
    </mc:Choice>
  </mc:AlternateContent>
  <xr:revisionPtr revIDLastSave="0" documentId="13_ncr:1_{7DFA313F-D9FE-4FC6-9148-E6DDB1217CA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I.O" sheetId="8" r:id="rId1"/>
    <sheet name="HSI A" sheetId="7" r:id="rId2"/>
    <sheet name="HSI B" sheetId="9" r:id="rId3"/>
    <sheet name="ADO II" sheetId="1" r:id="rId4"/>
    <sheet name="ING ECON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1" i="1"/>
  <c r="Q17" i="1"/>
  <c r="Q16" i="1"/>
  <c r="Q15" i="1"/>
  <c r="Q13" i="1"/>
  <c r="Q37" i="7"/>
  <c r="Q36" i="7"/>
  <c r="Q33" i="7"/>
  <c r="Q25" i="7"/>
  <c r="P52" i="10"/>
  <c r="O52" i="10"/>
  <c r="N52" i="10"/>
  <c r="M52" i="10"/>
  <c r="K52" i="10"/>
  <c r="J52" i="10"/>
  <c r="P51" i="10"/>
  <c r="P54" i="10" s="1"/>
  <c r="O51" i="10"/>
  <c r="O54" i="10" s="1"/>
  <c r="N51" i="10"/>
  <c r="N54" i="10" s="1"/>
  <c r="M51" i="10"/>
  <c r="M54" i="10" s="1"/>
  <c r="K51" i="10"/>
  <c r="K54" i="10" s="1"/>
  <c r="J51" i="10"/>
  <c r="P50" i="10"/>
  <c r="P53" i="10" s="1"/>
  <c r="O50" i="10"/>
  <c r="O53" i="10" s="1"/>
  <c r="N50" i="10"/>
  <c r="N53" i="10" s="1"/>
  <c r="M50" i="10"/>
  <c r="M53" i="10" s="1"/>
  <c r="K50" i="10"/>
  <c r="K53" i="10" s="1"/>
  <c r="J50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L52" i="10"/>
  <c r="Q25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P52" i="9"/>
  <c r="O52" i="9"/>
  <c r="N52" i="9"/>
  <c r="M52" i="9"/>
  <c r="K52" i="9"/>
  <c r="J52" i="9"/>
  <c r="P51" i="9"/>
  <c r="P54" i="9" s="1"/>
  <c r="O51" i="9"/>
  <c r="O54" i="9" s="1"/>
  <c r="N51" i="9"/>
  <c r="N54" i="9" s="1"/>
  <c r="M51" i="9"/>
  <c r="M54" i="9" s="1"/>
  <c r="K51" i="9"/>
  <c r="J51" i="9"/>
  <c r="P50" i="9"/>
  <c r="P53" i="9" s="1"/>
  <c r="O50" i="9"/>
  <c r="O53" i="9" s="1"/>
  <c r="N50" i="9"/>
  <c r="N53" i="9" s="1"/>
  <c r="M50" i="9"/>
  <c r="M53" i="9" s="1"/>
  <c r="K50" i="9"/>
  <c r="J50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L52" i="9"/>
  <c r="Q25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P52" i="8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K51" i="8"/>
  <c r="J51" i="8"/>
  <c r="P50" i="8"/>
  <c r="P53" i="8" s="1"/>
  <c r="O50" i="8"/>
  <c r="O53" i="8" s="1"/>
  <c r="N50" i="8"/>
  <c r="N53" i="8" s="1"/>
  <c r="M50" i="8"/>
  <c r="M53" i="8" s="1"/>
  <c r="L50" i="8"/>
  <c r="K50" i="8"/>
  <c r="J50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P52" i="7"/>
  <c r="O52" i="7"/>
  <c r="N52" i="7"/>
  <c r="M52" i="7"/>
  <c r="K52" i="7"/>
  <c r="J52" i="7"/>
  <c r="P51" i="7"/>
  <c r="P54" i="7" s="1"/>
  <c r="O51" i="7"/>
  <c r="O54" i="7" s="1"/>
  <c r="N51" i="7"/>
  <c r="M51" i="7"/>
  <c r="K51" i="7"/>
  <c r="J51" i="7"/>
  <c r="P50" i="7"/>
  <c r="P53" i="7" s="1"/>
  <c r="O50" i="7"/>
  <c r="O53" i="7" s="1"/>
  <c r="N50" i="7"/>
  <c r="M50" i="7"/>
  <c r="K50" i="7"/>
  <c r="J50" i="7"/>
  <c r="Q48" i="7"/>
  <c r="Q47" i="7"/>
  <c r="Q46" i="7"/>
  <c r="Q45" i="7"/>
  <c r="Q44" i="7"/>
  <c r="Q43" i="7"/>
  <c r="Q42" i="7"/>
  <c r="Q41" i="7"/>
  <c r="Q40" i="7"/>
  <c r="Q39" i="7"/>
  <c r="Q38" i="7"/>
  <c r="Q35" i="7"/>
  <c r="Q34" i="7"/>
  <c r="Q32" i="7"/>
  <c r="Q31" i="7"/>
  <c r="Q30" i="7"/>
  <c r="Q29" i="7"/>
  <c r="Q28" i="7"/>
  <c r="Q27" i="7"/>
  <c r="Q26" i="7"/>
  <c r="L52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10" i="1"/>
  <c r="Q11" i="1"/>
  <c r="Q12" i="1"/>
  <c r="Q14" i="1"/>
  <c r="Q18" i="1"/>
  <c r="Q19" i="1"/>
  <c r="Q20" i="1"/>
  <c r="Q22" i="1"/>
  <c r="Q9" i="1"/>
  <c r="K53" i="9" l="1"/>
  <c r="J53" i="9"/>
  <c r="J54" i="9"/>
  <c r="J54" i="7"/>
  <c r="J53" i="7"/>
  <c r="K54" i="8"/>
  <c r="K53" i="8"/>
  <c r="Q51" i="8"/>
  <c r="J53" i="10"/>
  <c r="J54" i="10"/>
  <c r="M54" i="7"/>
  <c r="K53" i="7"/>
  <c r="N54" i="7"/>
  <c r="Q52" i="7"/>
  <c r="N53" i="7"/>
  <c r="M53" i="7"/>
  <c r="K54" i="7"/>
  <c r="K54" i="9"/>
  <c r="Q52" i="9"/>
  <c r="L54" i="8"/>
  <c r="J53" i="8"/>
  <c r="Q52" i="8"/>
  <c r="L53" i="8"/>
  <c r="J54" i="8"/>
  <c r="Q52" i="10"/>
  <c r="Q26" i="10"/>
  <c r="L50" i="10"/>
  <c r="L53" i="10" s="1"/>
  <c r="L51" i="10"/>
  <c r="L54" i="10" s="1"/>
  <c r="Q50" i="10"/>
  <c r="Q51" i="10"/>
  <c r="Q26" i="9"/>
  <c r="Q50" i="9" s="1"/>
  <c r="L50" i="9"/>
  <c r="L53" i="9" s="1"/>
  <c r="L51" i="9"/>
  <c r="L54" i="9" s="1"/>
  <c r="Q51" i="9"/>
  <c r="Q54" i="9" s="1"/>
  <c r="Q50" i="8"/>
  <c r="L50" i="7"/>
  <c r="L53" i="7" s="1"/>
  <c r="L51" i="7"/>
  <c r="L54" i="7" s="1"/>
  <c r="Q50" i="7"/>
  <c r="Q53" i="7" s="1"/>
  <c r="Q51" i="7"/>
  <c r="Q25" i="1"/>
  <c r="Q26" i="1"/>
  <c r="Q27" i="1"/>
  <c r="Q28" i="1"/>
  <c r="Q53" i="9" l="1"/>
  <c r="Q53" i="8"/>
  <c r="Q54" i="8"/>
  <c r="Q54" i="7"/>
  <c r="Q54" i="10"/>
  <c r="Q53" i="10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<sst xmlns="http://schemas.openxmlformats.org/spreadsheetml/2006/main" count="350" uniqueCount="188">
  <si>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</si>
  <si>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</si>
  <si>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</si>
  <si>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</si>
  <si>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</si>
  <si>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</si>
  <si>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</si>
  <si>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</si>
  <si>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</si>
  <si>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</si>
  <si>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</si>
  <si>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</si>
  <si>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</si>
  <si>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</si>
  <si>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</si>
  <si>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</si>
  <si>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</si>
  <si>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</si>
  <si>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</si>
  <si>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</si>
  <si>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</si>
  <si>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</si>
  <si>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</si>
  <si>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</si>
  <si>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</si>
  <si>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HIGIENE Y SEGURIDAD INDUSTRIAL</t>
  </si>
  <si>
    <t>FEBRERO-JUNIO 2024</t>
  </si>
  <si>
    <t>ADMINISTRACION DE OPERACIONES II</t>
  </si>
  <si>
    <t xml:space="preserve">211U0067 </t>
  </si>
  <si>
    <t>AGUILAR GOMEZ GERMAN</t>
  </si>
  <si>
    <t>211U0599</t>
  </si>
  <si>
    <t>ANTEMATE AREVALO RAFAEL DE JESUS</t>
  </si>
  <si>
    <t>211U0075</t>
  </si>
  <si>
    <t>CHAPOL PONCIANO ROSA ISELA</t>
  </si>
  <si>
    <t>211U0660</t>
  </si>
  <si>
    <t>CHIGO ALFONSO DAMARIS AZENETH</t>
  </si>
  <si>
    <t>211U0083</t>
  </si>
  <si>
    <t>CRUZ MARCIAL LILIANA ARLET</t>
  </si>
  <si>
    <t>211U0092</t>
  </si>
  <si>
    <t>LLANOS CHIPOL FRIDA SOFIA</t>
  </si>
  <si>
    <t>211U0093</t>
  </si>
  <si>
    <t>LOPEZ COTA KATHYA NINEL</t>
  </si>
  <si>
    <t>211U0505</t>
  </si>
  <si>
    <t>MENDOZA MARTINEZ JOSSELIN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</si>
  <si>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</si>
  <si>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</si>
  <si>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</si>
  <si>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</si>
  <si>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</si>
  <si>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</si>
  <si>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211U0109</t>
  </si>
  <si>
    <t>PUCHETA PUCHETA CESAR YERAY</t>
  </si>
  <si>
    <t>211U0110</t>
  </si>
  <si>
    <t>PUCHETA VELASCO ELIZABETH</t>
  </si>
  <si>
    <t>211U0121</t>
  </si>
  <si>
    <t>TOTO CHAMPALA IDANIA RUBI</t>
  </si>
  <si>
    <t>211U0123</t>
  </si>
  <si>
    <t>URIETA MARTINEZ KARINA</t>
  </si>
  <si>
    <t>221U0054</t>
  </si>
  <si>
    <t>ALAVEZ DE LA HOZ ALFREDO</t>
  </si>
  <si>
    <t>221U0059</t>
  </si>
  <si>
    <t>AREVALO DOMINGUEZ MILDRED</t>
  </si>
  <si>
    <t>221U0067</t>
  </si>
  <si>
    <t>CASTAÑEDA GONZALEZ JOSE ALEJANDRO</t>
  </si>
  <si>
    <t>221U0069</t>
  </si>
  <si>
    <t>CHACHA HERNANDEZ EMILIANO SEBASTIAN</t>
  </si>
  <si>
    <t>221U0056</t>
  </si>
  <si>
    <t>CHIBAMBA SEBA LUIS MARIO</t>
  </si>
  <si>
    <t>221U0075</t>
  </si>
  <si>
    <t>CRUZ BELLO YADIRA</t>
  </si>
  <si>
    <t>221U0076</t>
  </si>
  <si>
    <t>CRUZ GONZALEZ ITZEL ZAHORI</t>
  </si>
  <si>
    <t>221U0084</t>
  </si>
  <si>
    <t>FLORES HERNANDEZ ITZEL ALEJANDRA</t>
  </si>
  <si>
    <t>221U0064</t>
  </si>
  <si>
    <t>FONSECA LOPEZ EDSON JAIR</t>
  </si>
  <si>
    <t>221U0086</t>
  </si>
  <si>
    <t>GARCIA CRUZ RUTH</t>
  </si>
  <si>
    <t>1 221U0087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</si>
  <si>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</si>
  <si>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</si>
  <si>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</si>
  <si>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</si>
  <si>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</si>
  <si>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</si>
  <si>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</si>
  <si>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</si>
  <si>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</si>
  <si>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221U0099</t>
  </si>
  <si>
    <t>MARTINEZ ROSAS DANIEL AZAHEL</t>
  </si>
  <si>
    <t>221U0101</t>
  </si>
  <si>
    <t>MONTALVO DOMINGUEZ KIARA VALERIA</t>
  </si>
  <si>
    <t>221U0104</t>
  </si>
  <si>
    <t>ORTIZ APARICIO CONCEPCIÓN DEL CARMEN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</si>
  <si>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</si>
  <si>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</si>
  <si>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</si>
  <si>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</si>
  <si>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</si>
  <si>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</si>
  <si>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221U0111</t>
  </si>
  <si>
    <t>REYES DE DIOS ITZEL DEL CARMEN</t>
  </si>
  <si>
    <t>211U0118</t>
  </si>
  <si>
    <t>TAXILAGA ARENAL ALEJANDRO DE JESUS</t>
  </si>
  <si>
    <t>221U0118</t>
  </si>
  <si>
    <t>TEPOX DE JESUS ALEJANDRA</t>
  </si>
  <si>
    <t>211U0082</t>
  </si>
  <si>
    <t>CRUZ JUAREZ  ALONDRA JARED</t>
  </si>
  <si>
    <t>GALINDO CATEMAXCA MAYBETH</t>
  </si>
  <si>
    <t>LINARES MIL FATIMA</t>
  </si>
  <si>
    <t>MARCE HIPOLITO JOSUE JORGE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</si>
  <si>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</si>
  <si>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</si>
  <si>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</si>
  <si>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</si>
  <si>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</si>
  <si>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</si>
  <si>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</si>
  <si>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</si>
  <si>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211U0601</t>
  </si>
  <si>
    <t>211U0605</t>
  </si>
  <si>
    <t>211U0094</t>
  </si>
  <si>
    <t>201U0549</t>
  </si>
  <si>
    <t>211U0106</t>
  </si>
  <si>
    <t>211U0113</t>
  </si>
  <si>
    <t>211U0115</t>
  </si>
  <si>
    <t>231U0682</t>
  </si>
  <si>
    <t>211U0117</t>
  </si>
  <si>
    <t xml:space="preserve"> 211U0122</t>
  </si>
  <si>
    <t>211U0566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</si>
  <si>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</si>
  <si>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</si>
  <si>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</si>
  <si>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</si>
  <si>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</si>
  <si>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</si>
  <si>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</si>
  <si>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</si>
  <si>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</si>
  <si>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</si>
  <si>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</si>
  <si>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</si>
  <si>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</si>
  <si>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</si>
  <si>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231U0001</t>
  </si>
  <si>
    <t>MORENO CASTRO ADRIAN DE JESUS</t>
  </si>
  <si>
    <t>221U0103</t>
  </si>
  <si>
    <t>OLIVEROS ISIDORO VANIA</t>
  </si>
  <si>
    <t>221U0105</t>
  </si>
  <si>
    <t>ORTIZ MARCIAL MONSERRAT</t>
  </si>
  <si>
    <t>221U0107</t>
  </si>
  <si>
    <t>PEREZ REYES STEFANY GABRIELA</t>
  </si>
  <si>
    <t>221U0072</t>
  </si>
  <si>
    <t>POLITO MACARIO MAURICIO</t>
  </si>
  <si>
    <t>211U0116</t>
  </si>
  <si>
    <t>SOSA AMOROSO ZAIR OTONIEL R</t>
  </si>
  <si>
    <t>221U0133</t>
  </si>
  <si>
    <t>SOSA MARTINEZ JESSICA ALEJANDRA</t>
  </si>
  <si>
    <t>221U0729</t>
  </si>
  <si>
    <t>URIETA MARTINEZ KAREN</t>
  </si>
  <si>
    <t>221U0123</t>
  </si>
  <si>
    <t>VIDAÑA HERNANDEZ ARIEL ISAIAS</t>
  </si>
  <si>
    <t>221U0124</t>
  </si>
  <si>
    <t>VILLAFUERTE CONCHI ARIEL MOISES</t>
  </si>
  <si>
    <t>221U0127</t>
  </si>
  <si>
    <t>XIMEO TEOBA CRISTHIAN URIEL</t>
  </si>
  <si>
    <t>221U0063</t>
  </si>
  <si>
    <t>BUSTAMANTE REYES KARLA</t>
  </si>
  <si>
    <t>221U0080</t>
  </si>
  <si>
    <t>FERMAN JIMENEZ JUAN ANGEL</t>
  </si>
  <si>
    <t>221U0085</t>
  </si>
  <si>
    <t>FONSECA FARARONI ANDY JAIR</t>
  </si>
  <si>
    <t>221U0087</t>
  </si>
  <si>
    <t>221U0098</t>
  </si>
  <si>
    <t>LUCHO MIXTEGA JUAN FERNANDO</t>
  </si>
  <si>
    <t>211U0099</t>
  </si>
  <si>
    <t>MERLIN GARCIA VICTOR MANUEL</t>
  </si>
  <si>
    <t>221U0115</t>
  </si>
  <si>
    <t>SANCHEZ BARRAZA ANGEL DE JESÚS</t>
  </si>
  <si>
    <t>221U0117</t>
  </si>
  <si>
    <t>TEOBA COTO EDUARDO</t>
  </si>
  <si>
    <t>401A</t>
  </si>
  <si>
    <t>601A</t>
  </si>
  <si>
    <t>601B</t>
  </si>
  <si>
    <t>401B</t>
  </si>
  <si>
    <t>INGENIERIA ECONOMICA</t>
  </si>
  <si>
    <t>INVESTIGACION OPERACIONES I</t>
  </si>
  <si>
    <t>17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</si>
</sst>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R59"/>
  <sheetViews>
    <sheetView workbookViewId="0">
      <selection activeCell="N4" sqref="N4:O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8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5">
      <c r="C4" t="s">
        <v>0</v>
      </c>
      <c r="D4" s="32" t="s">
        <v>186</v>
      </c>
      <c r="E4" s="32"/>
      <c r="F4" s="32"/>
      <c r="G4" s="32"/>
      <c r="I4" t="s">
        <v>1</v>
      </c>
      <c r="J4" s="33" t="s">
        <v>181</v>
      </c>
      <c r="K4" s="33"/>
      <c r="M4" t="s">
        <v>2</v>
      </c>
      <c r="N4" s="34" t="s">
        <v>187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26</v>
      </c>
      <c r="E6" s="33"/>
      <c r="F6" s="33"/>
      <c r="G6" s="33"/>
      <c r="I6" s="24" t="s">
        <v>22</v>
      </c>
      <c r="J6" s="24"/>
      <c r="K6" s="35" t="s">
        <v>24</v>
      </c>
      <c r="L6" s="35"/>
      <c r="M6" s="35"/>
      <c r="N6" s="35"/>
      <c r="O6" s="35"/>
      <c r="P6" s="3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17" t="s">
        <v>58</v>
      </c>
      <c r="D9" s="23" t="s">
        <v>59</v>
      </c>
      <c r="E9" s="23"/>
      <c r="F9" s="23"/>
      <c r="G9" s="23"/>
      <c r="H9" s="23"/>
      <c r="I9" s="23"/>
      <c r="J9" s="4">
        <v>75</v>
      </c>
      <c r="K9" s="12"/>
      <c r="L9" s="12"/>
      <c r="M9" s="12"/>
      <c r="N9" s="12"/>
      <c r="O9" s="4"/>
      <c r="P9" s="4"/>
      <c r="Q9" s="15">
        <f>SUM(J9:P9)/5</f>
        <v>15</v>
      </c>
    </row>
    <row r="10" spans="2:18" x14ac:dyDescent="0.35">
      <c r="B10" s="17">
        <v>2</v>
      </c>
      <c r="C10" s="17" t="s">
        <v>60</v>
      </c>
      <c r="D10" s="23" t="s">
        <v>61</v>
      </c>
      <c r="E10" s="23"/>
      <c r="F10" s="23"/>
      <c r="G10" s="23"/>
      <c r="H10" s="23"/>
      <c r="I10" s="23"/>
      <c r="J10" s="4">
        <v>0</v>
      </c>
      <c r="K10" s="12"/>
      <c r="L10" s="12"/>
      <c r="M10" s="12"/>
      <c r="N10" s="12"/>
      <c r="O10" s="4"/>
      <c r="P10" s="4"/>
      <c r="Q10" s="15">
        <f t="shared" ref="Q10:Q23" si="0">SUM(J10:P10)/5</f>
        <v>0</v>
      </c>
    </row>
    <row r="11" spans="2:18" x14ac:dyDescent="0.35">
      <c r="B11" s="17">
        <v>3</v>
      </c>
      <c r="C11" s="17" t="s">
        <v>62</v>
      </c>
      <c r="D11" s="23" t="s">
        <v>63</v>
      </c>
      <c r="E11" s="23"/>
      <c r="F11" s="23"/>
      <c r="G11" s="23"/>
      <c r="H11" s="23"/>
      <c r="I11" s="23"/>
      <c r="J11" s="4">
        <v>0</v>
      </c>
      <c r="K11" s="12"/>
      <c r="L11" s="12"/>
      <c r="M11" s="12"/>
      <c r="N11" s="12"/>
      <c r="O11" s="4"/>
      <c r="P11" s="4"/>
      <c r="Q11" s="15">
        <f t="shared" si="0"/>
        <v>0</v>
      </c>
    </row>
    <row r="12" spans="2:18" x14ac:dyDescent="0.35">
      <c r="B12" s="17">
        <v>4</v>
      </c>
      <c r="C12" s="17" t="s">
        <v>64</v>
      </c>
      <c r="D12" s="23" t="s">
        <v>65</v>
      </c>
      <c r="E12" s="23"/>
      <c r="F12" s="23"/>
      <c r="G12" s="23"/>
      <c r="H12" s="23"/>
      <c r="I12" s="23"/>
      <c r="J12" s="4">
        <v>75</v>
      </c>
      <c r="K12" s="12"/>
      <c r="L12" s="12"/>
      <c r="M12" s="12"/>
      <c r="N12" s="12"/>
      <c r="O12" s="4"/>
      <c r="P12" s="4"/>
      <c r="Q12" s="15">
        <f t="shared" si="0"/>
        <v>15</v>
      </c>
    </row>
    <row r="13" spans="2:18" x14ac:dyDescent="0.35">
      <c r="B13" s="17">
        <v>5</v>
      </c>
      <c r="C13" s="17" t="s">
        <v>66</v>
      </c>
      <c r="D13" s="23" t="s">
        <v>67</v>
      </c>
      <c r="E13" s="23"/>
      <c r="F13" s="23"/>
      <c r="G13" s="23"/>
      <c r="H13" s="23"/>
      <c r="I13" s="23"/>
      <c r="J13" s="4">
        <v>0</v>
      </c>
      <c r="K13" s="12"/>
      <c r="L13" s="12"/>
      <c r="M13" s="12"/>
      <c r="N13" s="12"/>
      <c r="O13" s="4"/>
      <c r="P13" s="4"/>
      <c r="Q13" s="15">
        <f t="shared" si="0"/>
        <v>0</v>
      </c>
    </row>
    <row r="14" spans="2:18" x14ac:dyDescent="0.35">
      <c r="B14" s="17">
        <v>6</v>
      </c>
      <c r="C14" s="17" t="s">
        <v>68</v>
      </c>
      <c r="D14" s="23" t="s">
        <v>69</v>
      </c>
      <c r="E14" s="23"/>
      <c r="F14" s="23"/>
      <c r="G14" s="23"/>
      <c r="H14" s="23"/>
      <c r="I14" s="23"/>
      <c r="J14" s="4">
        <v>80</v>
      </c>
      <c r="K14" s="12"/>
      <c r="L14" s="12"/>
      <c r="M14" s="12"/>
      <c r="N14" s="12"/>
      <c r="O14" s="4"/>
      <c r="P14" s="4"/>
      <c r="Q14" s="15">
        <f t="shared" si="0"/>
        <v>16</v>
      </c>
    </row>
    <row r="15" spans="2:18" x14ac:dyDescent="0.35">
      <c r="B15" s="17">
        <v>7</v>
      </c>
      <c r="C15" s="17" t="s">
        <v>70</v>
      </c>
      <c r="D15" s="23" t="s">
        <v>71</v>
      </c>
      <c r="E15" s="23"/>
      <c r="F15" s="23"/>
      <c r="G15" s="23"/>
      <c r="H15" s="23"/>
      <c r="I15" s="23"/>
      <c r="J15" s="4">
        <v>80</v>
      </c>
      <c r="K15" s="12"/>
      <c r="L15" s="12"/>
      <c r="M15" s="12"/>
      <c r="N15" s="12"/>
      <c r="O15" s="4"/>
      <c r="P15" s="4"/>
      <c r="Q15" s="15">
        <f t="shared" si="0"/>
        <v>16</v>
      </c>
    </row>
    <row r="16" spans="2:18" x14ac:dyDescent="0.35">
      <c r="B16" s="17">
        <v>8</v>
      </c>
      <c r="C16" s="17" t="s">
        <v>72</v>
      </c>
      <c r="D16" s="23" t="s">
        <v>73</v>
      </c>
      <c r="E16" s="23"/>
      <c r="F16" s="23"/>
      <c r="G16" s="23"/>
      <c r="H16" s="23"/>
      <c r="I16" s="23"/>
      <c r="J16" s="4">
        <v>80</v>
      </c>
      <c r="K16" s="12"/>
      <c r="L16" s="12"/>
      <c r="M16" s="12"/>
      <c r="N16" s="12"/>
      <c r="O16" s="4"/>
      <c r="P16" s="4"/>
      <c r="Q16" s="15">
        <f t="shared" si="0"/>
        <v>16</v>
      </c>
    </row>
    <row r="17" spans="2:17" x14ac:dyDescent="0.35">
      <c r="B17" s="17">
        <v>9</v>
      </c>
      <c r="C17" s="17" t="s">
        <v>74</v>
      </c>
      <c r="D17" s="23" t="s">
        <v>75</v>
      </c>
      <c r="E17" s="23"/>
      <c r="F17" s="23"/>
      <c r="G17" s="23"/>
      <c r="H17" s="23"/>
      <c r="I17" s="23"/>
      <c r="J17" s="4">
        <v>0</v>
      </c>
      <c r="K17" s="12"/>
      <c r="L17" s="12"/>
      <c r="M17" s="12"/>
      <c r="N17" s="12"/>
      <c r="O17" s="4"/>
      <c r="P17" s="4"/>
      <c r="Q17" s="15">
        <f t="shared" si="0"/>
        <v>0</v>
      </c>
    </row>
    <row r="18" spans="2:17" x14ac:dyDescent="0.35">
      <c r="B18" s="17">
        <v>10</v>
      </c>
      <c r="C18" s="17" t="s">
        <v>76</v>
      </c>
      <c r="D18" s="23" t="s">
        <v>77</v>
      </c>
      <c r="E18" s="23"/>
      <c r="F18" s="23"/>
      <c r="G18" s="23"/>
      <c r="H18" s="23"/>
      <c r="I18" s="23"/>
      <c r="J18" s="4">
        <v>75</v>
      </c>
      <c r="K18" s="12"/>
      <c r="L18" s="12"/>
      <c r="M18" s="12"/>
      <c r="N18" s="12"/>
      <c r="O18" s="4"/>
      <c r="P18" s="4"/>
      <c r="Q18" s="15">
        <f t="shared" si="0"/>
        <v>15</v>
      </c>
    </row>
    <row r="19" spans="2:17" x14ac:dyDescent="0.35">
      <c r="B19" s="17">
        <v>11</v>
      </c>
      <c r="C19" s="17" t="s">
        <v>78</v>
      </c>
      <c r="D19" s="23" t="s">
        <v>79</v>
      </c>
      <c r="E19" s="23"/>
      <c r="F19" s="23"/>
      <c r="G19" s="23"/>
      <c r="H19" s="23"/>
      <c r="I19" s="23"/>
      <c r="J19" s="4">
        <v>80</v>
      </c>
      <c r="K19" s="12"/>
      <c r="L19" s="12"/>
      <c r="M19" s="12"/>
      <c r="N19" s="12"/>
      <c r="O19" s="4"/>
      <c r="P19" s="4"/>
      <c r="Q19" s="15">
        <f t="shared" si="0"/>
        <v>16</v>
      </c>
    </row>
    <row r="20" spans="2:17" x14ac:dyDescent="0.35">
      <c r="B20" s="17">
        <v>12</v>
      </c>
      <c r="C20" s="17" t="s">
        <v>80</v>
      </c>
      <c r="D20" s="23" t="s">
        <v>81</v>
      </c>
      <c r="E20" s="23"/>
      <c r="F20" s="23"/>
      <c r="G20" s="23"/>
      <c r="H20" s="23"/>
      <c r="I20" s="23"/>
      <c r="J20" s="4">
        <v>75</v>
      </c>
      <c r="K20" s="12"/>
      <c r="L20" s="12"/>
      <c r="M20" s="12"/>
      <c r="N20" s="12"/>
      <c r="O20" s="4"/>
      <c r="P20" s="4"/>
      <c r="Q20" s="15">
        <f t="shared" si="0"/>
        <v>15</v>
      </c>
    </row>
    <row r="21" spans="2:17" x14ac:dyDescent="0.35">
      <c r="B21" s="17">
        <v>13</v>
      </c>
      <c r="C21" s="17" t="s">
        <v>82</v>
      </c>
      <c r="D21" s="23" t="s">
        <v>83</v>
      </c>
      <c r="E21" s="23"/>
      <c r="F21" s="23"/>
      <c r="G21" s="23"/>
      <c r="H21" s="23"/>
      <c r="I21" s="23"/>
      <c r="J21" s="4">
        <v>0</v>
      </c>
      <c r="K21" s="12"/>
      <c r="L21" s="12"/>
      <c r="M21" s="12"/>
      <c r="N21" s="12"/>
      <c r="O21" s="4"/>
      <c r="P21" s="4"/>
      <c r="Q21" s="15">
        <f t="shared" si="0"/>
        <v>0</v>
      </c>
    </row>
    <row r="22" spans="2:17" x14ac:dyDescent="0.35">
      <c r="B22" s="17">
        <v>14</v>
      </c>
      <c r="C22" s="17" t="s">
        <v>84</v>
      </c>
      <c r="D22" s="23" t="s">
        <v>85</v>
      </c>
      <c r="E22" s="23"/>
      <c r="F22" s="23"/>
      <c r="G22" s="23"/>
      <c r="H22" s="23"/>
      <c r="I22" s="23"/>
      <c r="J22" s="4">
        <v>75</v>
      </c>
      <c r="K22" s="12"/>
      <c r="L22" s="12"/>
      <c r="M22" s="12"/>
      <c r="N22" s="12"/>
      <c r="O22" s="4"/>
      <c r="P22" s="4"/>
      <c r="Q22" s="15">
        <f t="shared" si="0"/>
        <v>15</v>
      </c>
    </row>
    <row r="23" spans="2:17" x14ac:dyDescent="0.35">
      <c r="B23" s="17">
        <v>15</v>
      </c>
      <c r="C23" s="17" t="s">
        <v>86</v>
      </c>
      <c r="D23" s="23" t="s">
        <v>87</v>
      </c>
      <c r="E23" s="23"/>
      <c r="F23" s="23"/>
      <c r="G23" s="23"/>
      <c r="H23" s="23"/>
      <c r="I23" s="23"/>
      <c r="J23" s="4">
        <v>75</v>
      </c>
      <c r="K23" s="12"/>
      <c r="L23" s="12"/>
      <c r="M23" s="12"/>
      <c r="N23" s="12"/>
      <c r="O23" s="4"/>
      <c r="P23" s="4"/>
      <c r="Q23" s="15">
        <f t="shared" si="0"/>
        <v>15</v>
      </c>
    </row>
    <row r="24" spans="2:17" x14ac:dyDescent="0.35">
      <c r="B24" s="17">
        <v>16</v>
      </c>
      <c r="C24" s="17" t="s">
        <v>88</v>
      </c>
      <c r="D24" s="23" t="s">
        <v>89</v>
      </c>
      <c r="E24" s="23"/>
      <c r="F24" s="23"/>
      <c r="G24" s="23"/>
      <c r="H24" s="23"/>
      <c r="I24" s="23"/>
      <c r="J24" s="4">
        <v>0</v>
      </c>
      <c r="K24" s="12"/>
      <c r="L24" s="12"/>
      <c r="M24" s="12"/>
      <c r="N24" s="12"/>
      <c r="O24" s="4"/>
      <c r="P24" s="4"/>
      <c r="Q24" s="15">
        <v>0</v>
      </c>
    </row>
    <row r="25" spans="2:17" x14ac:dyDescent="0.35">
      <c r="B25" s="17">
        <v>17</v>
      </c>
      <c r="C25" s="17" t="s">
        <v>90</v>
      </c>
      <c r="D25" s="23" t="s">
        <v>91</v>
      </c>
      <c r="E25" s="23"/>
      <c r="F25" s="23"/>
      <c r="G25" s="23"/>
      <c r="H25" s="23"/>
      <c r="I25" s="23"/>
      <c r="J25" s="4">
        <v>0</v>
      </c>
      <c r="K25" s="4"/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17">
        <v>18</v>
      </c>
      <c r="C26" s="17" t="s">
        <v>92</v>
      </c>
      <c r="D26" s="23" t="s">
        <v>93</v>
      </c>
      <c r="E26" s="23"/>
      <c r="F26" s="23"/>
      <c r="G26" s="23"/>
      <c r="H26" s="23"/>
      <c r="I26" s="23"/>
      <c r="J26" s="4">
        <v>75</v>
      </c>
      <c r="K26" s="4"/>
      <c r="L26" s="12"/>
      <c r="M26" s="4"/>
      <c r="N26" s="4"/>
      <c r="O26" s="4"/>
      <c r="P26" s="4"/>
      <c r="Q26" s="15">
        <f t="shared" si="1"/>
        <v>18.75</v>
      </c>
    </row>
    <row r="27" spans="2:17" x14ac:dyDescent="0.35">
      <c r="B27" s="17">
        <v>19</v>
      </c>
      <c r="C27" s="17" t="s">
        <v>94</v>
      </c>
      <c r="D27" s="23" t="s">
        <v>95</v>
      </c>
      <c r="E27" s="23"/>
      <c r="F27" s="23"/>
      <c r="G27" s="23"/>
      <c r="H27" s="23"/>
      <c r="I27" s="23"/>
      <c r="J27" s="4">
        <v>0</v>
      </c>
      <c r="K27" s="4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17">
        <v>20</v>
      </c>
      <c r="C28" s="17" t="s">
        <v>96</v>
      </c>
      <c r="D28" s="23" t="s">
        <v>97</v>
      </c>
      <c r="E28" s="23"/>
      <c r="F28" s="23"/>
      <c r="G28" s="23"/>
      <c r="H28" s="23"/>
      <c r="I28" s="23"/>
      <c r="J28" s="4">
        <v>0</v>
      </c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17">
        <v>21</v>
      </c>
      <c r="C29" s="17" t="s">
        <v>98</v>
      </c>
      <c r="D29" s="23" t="s">
        <v>99</v>
      </c>
      <c r="E29" s="23"/>
      <c r="F29" s="23"/>
      <c r="G29" s="23"/>
      <c r="H29" s="23"/>
      <c r="I29" s="23"/>
      <c r="J29" s="4">
        <v>90</v>
      </c>
      <c r="K29" s="16"/>
      <c r="L29" s="4"/>
      <c r="M29" s="4"/>
      <c r="N29" s="4"/>
      <c r="O29" s="4"/>
      <c r="P29" s="4"/>
      <c r="Q29" s="15">
        <f t="shared" ref="Q29:Q45" si="2">SUM(J29:P29)/7</f>
        <v>12.857142857142858</v>
      </c>
    </row>
    <row r="30" spans="2:17" x14ac:dyDescent="0.35">
      <c r="B30" s="17">
        <v>22</v>
      </c>
      <c r="C30" s="17" t="s">
        <v>100</v>
      </c>
      <c r="D30" s="23" t="s">
        <v>101</v>
      </c>
      <c r="E30" s="23"/>
      <c r="F30" s="23"/>
      <c r="G30" s="23"/>
      <c r="H30" s="23"/>
      <c r="I30" s="23"/>
      <c r="J30" s="4">
        <v>0</v>
      </c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17">
        <v>23</v>
      </c>
      <c r="C31" s="17" t="s">
        <v>102</v>
      </c>
      <c r="D31" s="23" t="s">
        <v>103</v>
      </c>
      <c r="E31" s="23"/>
      <c r="F31" s="23"/>
      <c r="G31" s="23"/>
      <c r="H31" s="23"/>
      <c r="I31" s="23"/>
      <c r="J31" s="4">
        <v>0</v>
      </c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17">
        <v>24</v>
      </c>
      <c r="C32" s="17" t="s">
        <v>104</v>
      </c>
      <c r="D32" s="23" t="s">
        <v>105</v>
      </c>
      <c r="E32" s="23"/>
      <c r="F32" s="23"/>
      <c r="G32" s="23"/>
      <c r="H32" s="23"/>
      <c r="I32" s="23"/>
      <c r="J32" s="4">
        <v>75</v>
      </c>
      <c r="K32" s="4"/>
      <c r="L32" s="4"/>
      <c r="M32" s="4"/>
      <c r="N32" s="4"/>
      <c r="O32" s="4"/>
      <c r="P32" s="4"/>
      <c r="Q32" s="15">
        <f t="shared" si="2"/>
        <v>10.714285714285714</v>
      </c>
    </row>
    <row r="33" spans="2:17" x14ac:dyDescent="0.35">
      <c r="B33" s="6"/>
      <c r="C33" s="6"/>
      <c r="D33" s="29"/>
      <c r="E33" s="29"/>
      <c r="F33" s="29"/>
      <c r="G33" s="29"/>
      <c r="H33" s="29"/>
      <c r="I33" s="29"/>
      <c r="J33" s="20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/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/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/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/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/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/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35">
      <c r="B48" s="6"/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35">
      <c r="C49" s="24"/>
      <c r="D49" s="24"/>
      <c r="E49" s="1"/>
    </row>
    <row r="50" spans="3:17" x14ac:dyDescent="0.35">
      <c r="C50" s="24"/>
      <c r="D50" s="24"/>
      <c r="E50" s="1"/>
      <c r="H50" s="28" t="s">
        <v>19</v>
      </c>
      <c r="I50" s="28"/>
      <c r="J50" s="4">
        <f>COUNTIF(J9:J48,"&gt;=70")</f>
        <v>13</v>
      </c>
      <c r="K50" s="16">
        <f t="shared" ref="K50:P50" si="4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4">
        <f>COUNTIF(Q9:Q48,"&gt;=70")</f>
        <v>0</v>
      </c>
    </row>
    <row r="51" spans="3:17" x14ac:dyDescent="0.35">
      <c r="C51" s="24"/>
      <c r="D51" s="24"/>
      <c r="E51" s="8"/>
      <c r="H51" s="28" t="s">
        <v>20</v>
      </c>
      <c r="I51" s="28"/>
      <c r="J51" s="4">
        <f>COUNTIF(J9:J49,"&lt;70")</f>
        <v>11</v>
      </c>
      <c r="K51" s="16">
        <f t="shared" ref="K51:P51" si="5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4">
        <f>COUNTIF(Q9:Q16,"&lt;70")</f>
        <v>8</v>
      </c>
    </row>
    <row r="52" spans="3:17" x14ac:dyDescent="0.35">
      <c r="C52" s="24"/>
      <c r="D52" s="24"/>
      <c r="E52" s="24"/>
      <c r="H52" s="28" t="s">
        <v>21</v>
      </c>
      <c r="I52" s="28"/>
      <c r="J52" s="4">
        <f>COUNT(J9:J48)</f>
        <v>24</v>
      </c>
      <c r="K52" s="16">
        <f t="shared" ref="K52:P52" si="6">COUNT(K9:K48)</f>
        <v>0</v>
      </c>
      <c r="L52" s="16">
        <f>COUNT(L9:L48)</f>
        <v>0</v>
      </c>
      <c r="M52" s="4">
        <f>COUNT(M9:M48)</f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4">
        <f>COUNT(Q9:Q16)</f>
        <v>8</v>
      </c>
    </row>
    <row r="53" spans="3:17" x14ac:dyDescent="0.35">
      <c r="C53" s="24"/>
      <c r="D53" s="24"/>
      <c r="E53" s="1"/>
      <c r="H53" s="25" t="s">
        <v>16</v>
      </c>
      <c r="I53" s="25"/>
      <c r="J53" s="9">
        <f>J50/J52</f>
        <v>0.54166666666666663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3">
        <f t="shared" si="7"/>
        <v>0</v>
      </c>
    </row>
    <row r="54" spans="3:17" x14ac:dyDescent="0.35">
      <c r="C54" s="24"/>
      <c r="D54" s="24"/>
      <c r="E54" s="1"/>
      <c r="H54" s="25" t="s">
        <v>17</v>
      </c>
      <c r="I54" s="25"/>
      <c r="J54" s="9">
        <f>J51/J52</f>
        <v>0.45833333333333331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3">
        <f t="shared" si="8"/>
        <v>1</v>
      </c>
    </row>
    <row r="55" spans="3:17" x14ac:dyDescent="0.35">
      <c r="C55" s="24"/>
      <c r="D55" s="24"/>
      <c r="E55" s="8"/>
    </row>
    <row r="56" spans="3:17" x14ac:dyDescent="0.35">
      <c r="C56" s="1"/>
      <c r="D56" s="1"/>
      <c r="E56" s="8"/>
    </row>
    <row r="58" spans="3:17" x14ac:dyDescent="0.35">
      <c r="J58" s="26" t="s">
        <v>24</v>
      </c>
      <c r="K58" s="26"/>
      <c r="L58" s="26"/>
      <c r="M58" s="26"/>
      <c r="N58" s="26"/>
      <c r="O58" s="26"/>
      <c r="P58" s="26"/>
    </row>
    <row r="59" spans="3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2"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9:I9"/>
    <mergeCell ref="D10:I10"/>
    <mergeCell ref="D11:I11"/>
    <mergeCell ref="D12:I12"/>
    <mergeCell ref="D13:I13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topLeftCell="A39" workbookViewId="0">
      <selection activeCell="K53" sqref="K5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5">
      <c r="C4" t="s">
        <v>0</v>
      </c>
      <c r="D4" s="32" t="s">
        <v>25</v>
      </c>
      <c r="E4" s="32"/>
      <c r="F4" s="32"/>
      <c r="G4" s="32"/>
      <c r="I4" t="s">
        <v>1</v>
      </c>
      <c r="J4" s="33" t="s">
        <v>181</v>
      </c>
      <c r="K4" s="33"/>
      <c r="M4" t="s">
        <v>2</v>
      </c>
      <c r="N4" s="34" t="s">
        <v>187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26</v>
      </c>
      <c r="E6" s="33"/>
      <c r="F6" s="33"/>
      <c r="G6" s="33"/>
      <c r="I6" s="24" t="s">
        <v>22</v>
      </c>
      <c r="J6" s="24"/>
      <c r="K6" s="35" t="s">
        <v>24</v>
      </c>
      <c r="L6" s="35"/>
      <c r="M6" s="35"/>
      <c r="N6" s="35"/>
      <c r="O6" s="35"/>
      <c r="P6" s="3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17">
        <v>1</v>
      </c>
      <c r="C9" s="17" t="s">
        <v>58</v>
      </c>
      <c r="D9" s="36" t="s">
        <v>59</v>
      </c>
      <c r="E9" s="37"/>
      <c r="F9" s="37"/>
      <c r="G9" s="37"/>
      <c r="H9" s="37"/>
      <c r="I9" s="38"/>
      <c r="J9" s="18">
        <v>80</v>
      </c>
      <c r="K9" s="12">
        <v>87.5</v>
      </c>
      <c r="L9" s="12"/>
      <c r="M9" s="12"/>
      <c r="N9" s="12"/>
      <c r="O9" s="4"/>
      <c r="P9" s="4"/>
      <c r="Q9" s="15">
        <f>SUM(J9:P9)/5</f>
        <v>33.5</v>
      </c>
    </row>
    <row r="10" spans="2:18" x14ac:dyDescent="0.35">
      <c r="B10" s="17">
        <v>2</v>
      </c>
      <c r="C10" s="17" t="s">
        <v>60</v>
      </c>
      <c r="D10" s="36" t="s">
        <v>61</v>
      </c>
      <c r="E10" s="37"/>
      <c r="F10" s="37"/>
      <c r="G10" s="37"/>
      <c r="H10" s="37"/>
      <c r="I10" s="38"/>
      <c r="J10" s="18">
        <v>75</v>
      </c>
      <c r="K10" s="12">
        <v>0</v>
      </c>
      <c r="L10" s="12"/>
      <c r="M10" s="12"/>
      <c r="N10" s="12"/>
      <c r="O10" s="4"/>
      <c r="P10" s="4"/>
      <c r="Q10" s="15">
        <f t="shared" ref="Q10:Q23" si="0">SUM(J10:P10)/5</f>
        <v>15</v>
      </c>
    </row>
    <row r="11" spans="2:18" x14ac:dyDescent="0.35">
      <c r="B11" s="17">
        <v>3</v>
      </c>
      <c r="C11" s="17" t="s">
        <v>166</v>
      </c>
      <c r="D11" s="36" t="s">
        <v>167</v>
      </c>
      <c r="E11" s="37"/>
      <c r="F11" s="37"/>
      <c r="G11" s="37"/>
      <c r="H11" s="37"/>
      <c r="I11" s="38"/>
      <c r="J11" s="18">
        <v>0</v>
      </c>
      <c r="K11" s="4">
        <v>0</v>
      </c>
      <c r="L11" s="12"/>
      <c r="M11" s="12"/>
      <c r="N11" s="12"/>
      <c r="O11" s="4"/>
      <c r="P11" s="4"/>
      <c r="Q11" s="15">
        <f t="shared" si="0"/>
        <v>0</v>
      </c>
    </row>
    <row r="12" spans="2:18" x14ac:dyDescent="0.35">
      <c r="B12" s="17">
        <v>4</v>
      </c>
      <c r="C12" s="17" t="s">
        <v>62</v>
      </c>
      <c r="D12" s="36" t="s">
        <v>63</v>
      </c>
      <c r="E12" s="37"/>
      <c r="F12" s="37"/>
      <c r="G12" s="37"/>
      <c r="H12" s="37"/>
      <c r="I12" s="38"/>
      <c r="J12" s="18">
        <v>75</v>
      </c>
      <c r="K12" s="12">
        <v>80</v>
      </c>
      <c r="L12" s="12"/>
      <c r="M12" s="12"/>
      <c r="N12" s="12"/>
      <c r="O12" s="4"/>
      <c r="P12" s="4"/>
      <c r="Q12" s="15">
        <f t="shared" si="0"/>
        <v>31</v>
      </c>
    </row>
    <row r="13" spans="2:18" x14ac:dyDescent="0.35">
      <c r="B13" s="17">
        <v>5</v>
      </c>
      <c r="C13" s="17" t="s">
        <v>64</v>
      </c>
      <c r="D13" s="36" t="s">
        <v>65</v>
      </c>
      <c r="E13" s="37"/>
      <c r="F13" s="37"/>
      <c r="G13" s="37"/>
      <c r="H13" s="37"/>
      <c r="I13" s="38"/>
      <c r="J13" s="18">
        <v>0</v>
      </c>
      <c r="K13" s="12">
        <v>92.5</v>
      </c>
      <c r="L13" s="12"/>
      <c r="M13" s="12"/>
      <c r="N13" s="12"/>
      <c r="O13" s="4"/>
      <c r="P13" s="4"/>
      <c r="Q13" s="15">
        <f t="shared" si="0"/>
        <v>18.5</v>
      </c>
    </row>
    <row r="14" spans="2:18" x14ac:dyDescent="0.35">
      <c r="B14" s="17">
        <v>6</v>
      </c>
      <c r="C14" s="17" t="s">
        <v>66</v>
      </c>
      <c r="D14" s="36" t="s">
        <v>67</v>
      </c>
      <c r="E14" s="37"/>
      <c r="F14" s="37"/>
      <c r="G14" s="37"/>
      <c r="H14" s="37"/>
      <c r="I14" s="38"/>
      <c r="J14" s="18">
        <v>0</v>
      </c>
      <c r="K14" s="12">
        <v>0</v>
      </c>
      <c r="L14" s="12"/>
      <c r="M14" s="12"/>
      <c r="N14" s="12"/>
      <c r="O14" s="4"/>
      <c r="P14" s="4"/>
      <c r="Q14" s="15">
        <f t="shared" si="0"/>
        <v>0</v>
      </c>
    </row>
    <row r="15" spans="2:18" x14ac:dyDescent="0.35">
      <c r="B15" s="17">
        <v>7</v>
      </c>
      <c r="C15" s="17" t="s">
        <v>68</v>
      </c>
      <c r="D15" s="36" t="s">
        <v>69</v>
      </c>
      <c r="E15" s="37"/>
      <c r="F15" s="37"/>
      <c r="G15" s="37"/>
      <c r="H15" s="37"/>
      <c r="I15" s="38"/>
      <c r="J15" s="18">
        <v>81.944444444444443</v>
      </c>
      <c r="K15" s="12">
        <v>72.5</v>
      </c>
      <c r="L15" s="12"/>
      <c r="M15" s="12"/>
      <c r="N15" s="12"/>
      <c r="O15" s="4"/>
      <c r="P15" s="4"/>
      <c r="Q15" s="15">
        <f t="shared" si="0"/>
        <v>30.888888888888893</v>
      </c>
    </row>
    <row r="16" spans="2:18" x14ac:dyDescent="0.35">
      <c r="B16" s="17">
        <v>8</v>
      </c>
      <c r="C16" s="17" t="s">
        <v>70</v>
      </c>
      <c r="D16" s="36" t="s">
        <v>71</v>
      </c>
      <c r="E16" s="37"/>
      <c r="F16" s="37"/>
      <c r="G16" s="37"/>
      <c r="H16" s="37"/>
      <c r="I16" s="38"/>
      <c r="J16" s="18">
        <v>75</v>
      </c>
      <c r="K16" s="12">
        <v>75</v>
      </c>
      <c r="L16" s="12"/>
      <c r="M16" s="12"/>
      <c r="N16" s="12"/>
      <c r="O16" s="4"/>
      <c r="P16" s="4"/>
      <c r="Q16" s="15">
        <f t="shared" si="0"/>
        <v>30</v>
      </c>
    </row>
    <row r="17" spans="2:17" x14ac:dyDescent="0.35">
      <c r="B17" s="17">
        <v>9</v>
      </c>
      <c r="C17" s="17" t="s">
        <v>168</v>
      </c>
      <c r="D17" s="36" t="s">
        <v>169</v>
      </c>
      <c r="E17" s="37"/>
      <c r="F17" s="37"/>
      <c r="G17" s="37"/>
      <c r="H17" s="37"/>
      <c r="I17" s="38"/>
      <c r="J17" s="18">
        <v>0</v>
      </c>
      <c r="K17" s="12">
        <v>77.5</v>
      </c>
      <c r="L17" s="12"/>
      <c r="M17" s="12"/>
      <c r="N17" s="12"/>
      <c r="O17" s="4"/>
      <c r="P17" s="4"/>
      <c r="Q17" s="15">
        <f t="shared" si="0"/>
        <v>15.5</v>
      </c>
    </row>
    <row r="18" spans="2:17" x14ac:dyDescent="0.35">
      <c r="B18" s="17">
        <v>10</v>
      </c>
      <c r="C18" s="17" t="s">
        <v>72</v>
      </c>
      <c r="D18" s="36" t="s">
        <v>73</v>
      </c>
      <c r="E18" s="37"/>
      <c r="F18" s="37"/>
      <c r="G18" s="37"/>
      <c r="H18" s="37"/>
      <c r="I18" s="38"/>
      <c r="J18" s="18">
        <v>80</v>
      </c>
      <c r="K18" s="12">
        <v>75</v>
      </c>
      <c r="L18" s="12"/>
      <c r="M18" s="12"/>
      <c r="N18" s="12"/>
      <c r="O18" s="4"/>
      <c r="P18" s="4"/>
      <c r="Q18" s="15">
        <f t="shared" si="0"/>
        <v>31</v>
      </c>
    </row>
    <row r="19" spans="2:17" x14ac:dyDescent="0.35">
      <c r="B19" s="17">
        <v>11</v>
      </c>
      <c r="C19" s="17" t="s">
        <v>170</v>
      </c>
      <c r="D19" s="36" t="s">
        <v>171</v>
      </c>
      <c r="E19" s="37"/>
      <c r="F19" s="37"/>
      <c r="G19" s="37"/>
      <c r="H19" s="37"/>
      <c r="I19" s="38"/>
      <c r="J19" s="18">
        <v>0</v>
      </c>
      <c r="K19" s="4">
        <v>0</v>
      </c>
      <c r="L19" s="12"/>
      <c r="M19" s="12"/>
      <c r="N19" s="12"/>
      <c r="O19" s="4"/>
      <c r="P19" s="4"/>
      <c r="Q19" s="15">
        <f t="shared" si="0"/>
        <v>0</v>
      </c>
    </row>
    <row r="20" spans="2:17" x14ac:dyDescent="0.35">
      <c r="B20" s="17">
        <v>12</v>
      </c>
      <c r="C20" s="17" t="s">
        <v>74</v>
      </c>
      <c r="D20" s="36" t="s">
        <v>75</v>
      </c>
      <c r="E20" s="37"/>
      <c r="F20" s="37"/>
      <c r="G20" s="37"/>
      <c r="H20" s="37"/>
      <c r="I20" s="38"/>
      <c r="J20" s="18">
        <v>0</v>
      </c>
      <c r="K20" s="4">
        <v>0</v>
      </c>
      <c r="L20" s="12"/>
      <c r="M20" s="12"/>
      <c r="N20" s="12"/>
      <c r="O20" s="4"/>
      <c r="P20" s="4"/>
      <c r="Q20" s="15">
        <f t="shared" si="0"/>
        <v>0</v>
      </c>
    </row>
    <row r="21" spans="2:17" x14ac:dyDescent="0.35">
      <c r="B21" s="17">
        <v>13</v>
      </c>
      <c r="C21" s="17" t="s">
        <v>76</v>
      </c>
      <c r="D21" s="36" t="s">
        <v>77</v>
      </c>
      <c r="E21" s="37"/>
      <c r="F21" s="37"/>
      <c r="G21" s="37"/>
      <c r="H21" s="37"/>
      <c r="I21" s="38"/>
      <c r="J21" s="18">
        <v>75</v>
      </c>
      <c r="K21" s="4">
        <v>0</v>
      </c>
      <c r="L21" s="12"/>
      <c r="M21" s="12"/>
      <c r="N21" s="12"/>
      <c r="O21" s="4"/>
      <c r="P21" s="4"/>
      <c r="Q21" s="15">
        <f t="shared" si="0"/>
        <v>15</v>
      </c>
    </row>
    <row r="22" spans="2:17" x14ac:dyDescent="0.35">
      <c r="B22" s="17">
        <v>14</v>
      </c>
      <c r="C22" s="17" t="s">
        <v>172</v>
      </c>
      <c r="D22" s="36" t="s">
        <v>79</v>
      </c>
      <c r="E22" s="37"/>
      <c r="F22" s="37"/>
      <c r="G22" s="37"/>
      <c r="H22" s="37"/>
      <c r="I22" s="38"/>
      <c r="J22" s="18">
        <v>84.722222222222229</v>
      </c>
      <c r="K22" s="12">
        <v>72.5</v>
      </c>
      <c r="L22" s="12"/>
      <c r="M22" s="12"/>
      <c r="N22" s="12"/>
      <c r="O22" s="4"/>
      <c r="P22" s="4"/>
      <c r="Q22" s="15">
        <f t="shared" si="0"/>
        <v>31.444444444444446</v>
      </c>
    </row>
    <row r="23" spans="2:17" x14ac:dyDescent="0.35">
      <c r="B23" s="17">
        <v>15</v>
      </c>
      <c r="C23" s="17" t="s">
        <v>80</v>
      </c>
      <c r="D23" s="36" t="s">
        <v>81</v>
      </c>
      <c r="E23" s="37"/>
      <c r="F23" s="37"/>
      <c r="G23" s="37"/>
      <c r="H23" s="37"/>
      <c r="I23" s="38"/>
      <c r="J23" s="18">
        <v>80</v>
      </c>
      <c r="K23" s="12">
        <v>77.5</v>
      </c>
      <c r="L23" s="12"/>
      <c r="M23" s="12"/>
      <c r="N23" s="12"/>
      <c r="O23" s="4"/>
      <c r="P23" s="4"/>
      <c r="Q23" s="15">
        <f t="shared" si="0"/>
        <v>31.5</v>
      </c>
    </row>
    <row r="24" spans="2:17" x14ac:dyDescent="0.35">
      <c r="B24" s="17">
        <v>16</v>
      </c>
      <c r="C24" s="17" t="s">
        <v>82</v>
      </c>
      <c r="D24" s="36" t="s">
        <v>83</v>
      </c>
      <c r="E24" s="37"/>
      <c r="F24" s="37"/>
      <c r="G24" s="37"/>
      <c r="H24" s="37"/>
      <c r="I24" s="38"/>
      <c r="J24" s="18">
        <v>0</v>
      </c>
      <c r="K24" s="12">
        <v>0</v>
      </c>
      <c r="L24" s="12"/>
      <c r="M24" s="12"/>
      <c r="N24" s="12"/>
      <c r="O24" s="4"/>
      <c r="P24" s="4"/>
      <c r="Q24" s="15">
        <v>0</v>
      </c>
    </row>
    <row r="25" spans="2:17" x14ac:dyDescent="0.35">
      <c r="B25" s="17">
        <v>17</v>
      </c>
      <c r="C25" s="17" t="s">
        <v>84</v>
      </c>
      <c r="D25" s="36" t="s">
        <v>85</v>
      </c>
      <c r="E25" s="37"/>
      <c r="F25" s="37"/>
      <c r="G25" s="37"/>
      <c r="H25" s="37"/>
      <c r="I25" s="38"/>
      <c r="J25" s="18">
        <v>80</v>
      </c>
      <c r="K25" s="12">
        <v>75</v>
      </c>
      <c r="L25" s="4"/>
      <c r="M25" s="4"/>
      <c r="N25" s="4"/>
      <c r="O25" s="4"/>
      <c r="P25" s="4"/>
      <c r="Q25" s="15">
        <f t="shared" ref="Q25:Q28" si="1">SUM(J25:P25)/4</f>
        <v>38.75</v>
      </c>
    </row>
    <row r="26" spans="2:17" x14ac:dyDescent="0.35">
      <c r="B26" s="17">
        <v>18</v>
      </c>
      <c r="C26" s="17" t="s">
        <v>86</v>
      </c>
      <c r="D26" s="36" t="s">
        <v>87</v>
      </c>
      <c r="E26" s="37"/>
      <c r="F26" s="37"/>
      <c r="G26" s="37"/>
      <c r="H26" s="37"/>
      <c r="I26" s="38"/>
      <c r="J26" s="18">
        <v>80</v>
      </c>
      <c r="K26" s="12">
        <v>75</v>
      </c>
      <c r="L26" s="12"/>
      <c r="M26" s="4"/>
      <c r="N26" s="4"/>
      <c r="O26" s="4"/>
      <c r="P26" s="4"/>
      <c r="Q26" s="15">
        <f t="shared" si="1"/>
        <v>38.75</v>
      </c>
    </row>
    <row r="27" spans="2:17" x14ac:dyDescent="0.35">
      <c r="B27" s="17">
        <v>19</v>
      </c>
      <c r="C27" s="17" t="s">
        <v>173</v>
      </c>
      <c r="D27" s="36" t="s">
        <v>174</v>
      </c>
      <c r="E27" s="37"/>
      <c r="F27" s="37"/>
      <c r="G27" s="37"/>
      <c r="H27" s="37"/>
      <c r="I27" s="38"/>
      <c r="J27" s="18">
        <v>0</v>
      </c>
      <c r="K27" s="12">
        <v>80</v>
      </c>
      <c r="L27" s="4"/>
      <c r="M27" s="4"/>
      <c r="N27" s="4"/>
      <c r="O27" s="4"/>
      <c r="P27" s="4"/>
      <c r="Q27" s="15">
        <f t="shared" si="1"/>
        <v>20</v>
      </c>
    </row>
    <row r="28" spans="2:17" x14ac:dyDescent="0.35">
      <c r="B28" s="17">
        <v>20</v>
      </c>
      <c r="C28" s="17" t="s">
        <v>88</v>
      </c>
      <c r="D28" s="36" t="s">
        <v>89</v>
      </c>
      <c r="E28" s="37"/>
      <c r="F28" s="37"/>
      <c r="G28" s="37"/>
      <c r="H28" s="37"/>
      <c r="I28" s="38"/>
      <c r="J28" s="18">
        <v>0</v>
      </c>
      <c r="K28" s="12">
        <v>72.5</v>
      </c>
      <c r="L28" s="4"/>
      <c r="M28" s="4"/>
      <c r="N28" s="4"/>
      <c r="O28" s="4"/>
      <c r="P28" s="4"/>
      <c r="Q28" s="15">
        <f t="shared" si="1"/>
        <v>18.125</v>
      </c>
    </row>
    <row r="29" spans="2:17" x14ac:dyDescent="0.35">
      <c r="B29" s="17">
        <v>21</v>
      </c>
      <c r="C29" s="17" t="s">
        <v>175</v>
      </c>
      <c r="D29" s="36" t="s">
        <v>176</v>
      </c>
      <c r="E29" s="37"/>
      <c r="F29" s="37"/>
      <c r="G29" s="37"/>
      <c r="H29" s="37"/>
      <c r="I29" s="38"/>
      <c r="J29" s="18">
        <v>0</v>
      </c>
      <c r="K29" s="22">
        <v>72.5</v>
      </c>
      <c r="L29" s="4"/>
      <c r="M29" s="4"/>
      <c r="N29" s="4"/>
      <c r="O29" s="4"/>
      <c r="P29" s="4"/>
      <c r="Q29" s="15">
        <f t="shared" ref="Q29:Q45" si="2">SUM(J29:P29)/7</f>
        <v>10.357142857142858</v>
      </c>
    </row>
    <row r="30" spans="2:17" x14ac:dyDescent="0.35">
      <c r="B30" s="17">
        <v>22</v>
      </c>
      <c r="C30" s="17" t="s">
        <v>90</v>
      </c>
      <c r="D30" s="36" t="s">
        <v>91</v>
      </c>
      <c r="E30" s="37"/>
      <c r="F30" s="37"/>
      <c r="G30" s="37"/>
      <c r="H30" s="37"/>
      <c r="I30" s="38"/>
      <c r="J30" s="18">
        <v>0</v>
      </c>
      <c r="K30" s="16">
        <v>0</v>
      </c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17">
        <v>23</v>
      </c>
      <c r="C31" s="17" t="s">
        <v>92</v>
      </c>
      <c r="D31" s="36" t="s">
        <v>93</v>
      </c>
      <c r="E31" s="37"/>
      <c r="F31" s="37"/>
      <c r="G31" s="37"/>
      <c r="H31" s="37"/>
      <c r="I31" s="38"/>
      <c r="J31" s="18">
        <v>80</v>
      </c>
      <c r="K31" s="16">
        <v>0</v>
      </c>
      <c r="L31" s="4"/>
      <c r="M31" s="4"/>
      <c r="N31" s="4"/>
      <c r="O31" s="4"/>
      <c r="P31" s="4"/>
      <c r="Q31" s="15">
        <f t="shared" si="2"/>
        <v>11.428571428571429</v>
      </c>
    </row>
    <row r="32" spans="2:17" x14ac:dyDescent="0.35">
      <c r="B32" s="17">
        <v>24</v>
      </c>
      <c r="C32" s="17" t="s">
        <v>94</v>
      </c>
      <c r="D32" s="36" t="s">
        <v>95</v>
      </c>
      <c r="E32" s="37"/>
      <c r="F32" s="37"/>
      <c r="G32" s="37"/>
      <c r="H32" s="37"/>
      <c r="I32" s="38"/>
      <c r="J32" s="18">
        <v>77.777777777777771</v>
      </c>
      <c r="K32" s="12">
        <v>77.5</v>
      </c>
      <c r="L32" s="4"/>
      <c r="M32" s="4"/>
      <c r="N32" s="4"/>
      <c r="O32" s="4"/>
      <c r="P32" s="4"/>
      <c r="Q32" s="15">
        <f t="shared" si="2"/>
        <v>22.18253968253968</v>
      </c>
    </row>
    <row r="33" spans="2:17" x14ac:dyDescent="0.35">
      <c r="B33" s="17">
        <v>25</v>
      </c>
      <c r="C33" s="17" t="s">
        <v>96</v>
      </c>
      <c r="D33" s="36" t="s">
        <v>97</v>
      </c>
      <c r="E33" s="37"/>
      <c r="F33" s="37"/>
      <c r="G33" s="37"/>
      <c r="H33" s="37"/>
      <c r="I33" s="38"/>
      <c r="J33" s="18">
        <v>73.333333333333329</v>
      </c>
      <c r="K33" s="12">
        <v>80</v>
      </c>
      <c r="L33" s="4"/>
      <c r="M33" s="4"/>
      <c r="N33" s="4"/>
      <c r="O33" s="4"/>
      <c r="P33" s="4"/>
      <c r="Q33" s="15">
        <f t="shared" si="2"/>
        <v>21.904761904761902</v>
      </c>
    </row>
    <row r="34" spans="2:17" x14ac:dyDescent="0.35">
      <c r="B34" s="17">
        <v>26</v>
      </c>
      <c r="C34" s="17" t="s">
        <v>98</v>
      </c>
      <c r="D34" s="36" t="s">
        <v>99</v>
      </c>
      <c r="E34" s="37"/>
      <c r="F34" s="37"/>
      <c r="G34" s="37"/>
      <c r="H34" s="37"/>
      <c r="I34" s="38"/>
      <c r="J34" s="18">
        <v>84.722222222222229</v>
      </c>
      <c r="K34" s="12">
        <v>0</v>
      </c>
      <c r="L34" s="4"/>
      <c r="M34" s="4"/>
      <c r="N34" s="4"/>
      <c r="O34" s="4"/>
      <c r="P34" s="4"/>
      <c r="Q34" s="15">
        <f t="shared" si="2"/>
        <v>12.103174603174605</v>
      </c>
    </row>
    <row r="35" spans="2:17" x14ac:dyDescent="0.35">
      <c r="B35" s="17">
        <v>27</v>
      </c>
      <c r="C35" s="17" t="s">
        <v>100</v>
      </c>
      <c r="D35" s="36" t="s">
        <v>101</v>
      </c>
      <c r="E35" s="37"/>
      <c r="F35" s="37"/>
      <c r="G35" s="37"/>
      <c r="H35" s="37"/>
      <c r="I35" s="38"/>
      <c r="J35" s="18">
        <v>0</v>
      </c>
      <c r="K35" s="12">
        <v>0</v>
      </c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17">
        <v>28</v>
      </c>
      <c r="C36" s="17" t="s">
        <v>177</v>
      </c>
      <c r="D36" s="36" t="s">
        <v>178</v>
      </c>
      <c r="E36" s="37"/>
      <c r="F36" s="37"/>
      <c r="G36" s="37"/>
      <c r="H36" s="37"/>
      <c r="I36" s="38"/>
      <c r="J36" s="18">
        <v>0</v>
      </c>
      <c r="K36" s="4">
        <v>0</v>
      </c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17">
        <v>29</v>
      </c>
      <c r="C37" s="17" t="s">
        <v>179</v>
      </c>
      <c r="D37" s="36" t="s">
        <v>180</v>
      </c>
      <c r="E37" s="37"/>
      <c r="F37" s="37"/>
      <c r="G37" s="37"/>
      <c r="H37" s="37"/>
      <c r="I37" s="38"/>
      <c r="J37" s="18">
        <v>0</v>
      </c>
      <c r="K37" s="12">
        <v>0</v>
      </c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17">
        <v>30</v>
      </c>
      <c r="C38" s="17" t="s">
        <v>104</v>
      </c>
      <c r="D38" s="36" t="s">
        <v>105</v>
      </c>
      <c r="E38" s="37"/>
      <c r="F38" s="37"/>
      <c r="G38" s="37"/>
      <c r="H38" s="37"/>
      <c r="I38" s="38"/>
      <c r="J38" s="18">
        <v>88.888888888888886</v>
      </c>
      <c r="K38" s="12">
        <v>82.5</v>
      </c>
      <c r="L38" s="4"/>
      <c r="M38" s="4"/>
      <c r="N38" s="4"/>
      <c r="O38" s="4"/>
      <c r="P38" s="4"/>
      <c r="Q38" s="15">
        <f t="shared" si="2"/>
        <v>24.484126984126984</v>
      </c>
    </row>
    <row r="39" spans="2:17" x14ac:dyDescent="0.35">
      <c r="B39" s="6"/>
      <c r="C39" s="12"/>
      <c r="D39" s="36"/>
      <c r="E39" s="37"/>
      <c r="F39" s="37"/>
      <c r="G39" s="37"/>
      <c r="H39" s="37"/>
      <c r="I39" s="38"/>
      <c r="J39" s="19"/>
      <c r="K39" s="19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12"/>
      <c r="D40" s="36"/>
      <c r="E40" s="37"/>
      <c r="F40" s="37"/>
      <c r="G40" s="37"/>
      <c r="H40" s="37"/>
      <c r="I40" s="38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6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35">
      <c r="B48" s="6"/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35">
      <c r="C49" s="24"/>
      <c r="D49" s="24"/>
      <c r="E49" s="1"/>
    </row>
    <row r="50" spans="3:17" x14ac:dyDescent="0.35">
      <c r="C50" s="24"/>
      <c r="D50" s="24"/>
      <c r="E50" s="1"/>
      <c r="H50" s="28" t="s">
        <v>19</v>
      </c>
      <c r="I50" s="28"/>
      <c r="J50" s="4">
        <f>COUNTIF(J9:J48,"&gt;=70")</f>
        <v>16</v>
      </c>
      <c r="K50" s="16">
        <f t="shared" ref="K50:P50" si="4">COUNTIF(K9:K48,"&gt;=70")</f>
        <v>17</v>
      </c>
      <c r="L50" s="16">
        <f>COUNTIF(L9:L48,"&gt;=70")</f>
        <v>0</v>
      </c>
      <c r="M50" s="4">
        <f>COUNTIF(M9:M48,"&gt;=70")</f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4">
        <f>COUNTIF(Q9:Q48,"&gt;=70")</f>
        <v>0</v>
      </c>
    </row>
    <row r="51" spans="3:17" x14ac:dyDescent="0.35">
      <c r="C51" s="24"/>
      <c r="D51" s="24"/>
      <c r="E51" s="8"/>
      <c r="H51" s="28" t="s">
        <v>20</v>
      </c>
      <c r="I51" s="28"/>
      <c r="J51" s="4">
        <f>COUNTIF(J9:J49,"&lt;70")</f>
        <v>14</v>
      </c>
      <c r="K51" s="16">
        <f t="shared" ref="K51:P51" si="5">COUNTIF(K9:K49,"&lt;70")</f>
        <v>13</v>
      </c>
      <c r="L51" s="16">
        <f>COUNTIF(L9:L49,"&lt;70")</f>
        <v>0</v>
      </c>
      <c r="M51" s="4">
        <f>COUNTIF(M9:M49,"&lt;70")</f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4">
        <f>COUNTIF(Q9:Q16,"&lt;70")</f>
        <v>8</v>
      </c>
    </row>
    <row r="52" spans="3:17" x14ac:dyDescent="0.35">
      <c r="C52" s="24"/>
      <c r="D52" s="24"/>
      <c r="E52" s="24"/>
      <c r="H52" s="28" t="s">
        <v>21</v>
      </c>
      <c r="I52" s="28"/>
      <c r="J52" s="4">
        <f>COUNT(J9:J48)</f>
        <v>30</v>
      </c>
      <c r="K52" s="16">
        <f t="shared" ref="K52:P52" si="6">COUNT(K9:K48)</f>
        <v>30</v>
      </c>
      <c r="L52" s="16">
        <f>COUNT(L9:L48)</f>
        <v>0</v>
      </c>
      <c r="M52" s="4">
        <f>COUNT(M9:M48)</f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4">
        <f>COUNT(Q9:Q16)</f>
        <v>8</v>
      </c>
    </row>
    <row r="53" spans="3:17" x14ac:dyDescent="0.35">
      <c r="C53" s="24"/>
      <c r="D53" s="24"/>
      <c r="E53" s="1"/>
      <c r="H53" s="25" t="s">
        <v>16</v>
      </c>
      <c r="I53" s="25"/>
      <c r="J53" s="9">
        <f>J50/J52</f>
        <v>0.53333333333333333</v>
      </c>
      <c r="K53" s="11">
        <f t="shared" ref="K53:Q53" si="7">K50/K52</f>
        <v>0.56666666666666665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3">
        <f t="shared" si="7"/>
        <v>0</v>
      </c>
    </row>
    <row r="54" spans="3:17" x14ac:dyDescent="0.35">
      <c r="C54" s="24"/>
      <c r="D54" s="24"/>
      <c r="E54" s="1"/>
      <c r="H54" s="25" t="s">
        <v>17</v>
      </c>
      <c r="I54" s="25"/>
      <c r="J54" s="9">
        <f>J51/J52</f>
        <v>0.46666666666666667</v>
      </c>
      <c r="K54" s="9">
        <f t="shared" ref="K54:Q54" si="8">K51/K52</f>
        <v>0.43333333333333335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3">
        <f t="shared" si="8"/>
        <v>1</v>
      </c>
    </row>
    <row r="55" spans="3:17" x14ac:dyDescent="0.35">
      <c r="C55" s="24"/>
      <c r="D55" s="24"/>
      <c r="E55" s="8"/>
    </row>
    <row r="56" spans="3:17" x14ac:dyDescent="0.35">
      <c r="C56" s="1"/>
      <c r="D56" s="1"/>
      <c r="E56" s="8"/>
    </row>
    <row r="58" spans="3:17" x14ac:dyDescent="0.35">
      <c r="J58" s="26" t="s">
        <v>24</v>
      </c>
      <c r="K58" s="26"/>
      <c r="L58" s="26"/>
      <c r="M58" s="26"/>
      <c r="N58" s="26"/>
      <c r="O58" s="26"/>
      <c r="P58" s="26"/>
    </row>
    <row r="59" spans="3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A76C-221C-467A-A961-0C1668B18670}">
  <dimension ref="B2:R59"/>
  <sheetViews>
    <sheetView topLeftCell="A8" workbookViewId="0">
      <selection activeCell="K8" sqref="K8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5">
      <c r="C4" t="s">
        <v>0</v>
      </c>
      <c r="D4" s="32" t="s">
        <v>25</v>
      </c>
      <c r="E4" s="32"/>
      <c r="F4" s="32"/>
      <c r="G4" s="32"/>
      <c r="I4" t="s">
        <v>1</v>
      </c>
      <c r="J4" s="33" t="s">
        <v>184</v>
      </c>
      <c r="K4" s="33"/>
      <c r="M4" t="s">
        <v>2</v>
      </c>
      <c r="N4" s="34" t="s">
        <v>187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26</v>
      </c>
      <c r="E6" s="33"/>
      <c r="F6" s="33"/>
      <c r="G6" s="33"/>
      <c r="I6" s="24" t="s">
        <v>22</v>
      </c>
      <c r="J6" s="24"/>
      <c r="K6" s="35" t="s">
        <v>24</v>
      </c>
      <c r="L6" s="35"/>
      <c r="M6" s="35"/>
      <c r="N6" s="35"/>
      <c r="O6" s="35"/>
      <c r="P6" s="3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6" t="s">
        <v>130</v>
      </c>
      <c r="D9" s="23" t="s">
        <v>131</v>
      </c>
      <c r="E9" s="23"/>
      <c r="F9" s="23"/>
      <c r="G9" s="23"/>
      <c r="H9" s="23"/>
      <c r="I9" s="23"/>
      <c r="J9" s="12">
        <v>78.333333333333329</v>
      </c>
      <c r="K9" s="12">
        <v>82.5</v>
      </c>
      <c r="L9" s="12"/>
      <c r="M9" s="12"/>
      <c r="N9" s="12"/>
      <c r="O9" s="4"/>
      <c r="P9" s="4"/>
      <c r="Q9" s="15">
        <f>SUM(J9:P9)/5</f>
        <v>32.166666666666664</v>
      </c>
    </row>
    <row r="10" spans="2:18" x14ac:dyDescent="0.35">
      <c r="B10" s="6">
        <v>2</v>
      </c>
      <c r="C10" s="6" t="s">
        <v>132</v>
      </c>
      <c r="D10" s="23" t="s">
        <v>133</v>
      </c>
      <c r="E10" s="23"/>
      <c r="F10" s="23"/>
      <c r="G10" s="23"/>
      <c r="H10" s="23"/>
      <c r="I10" s="23"/>
      <c r="J10" s="12">
        <v>75.555555555555557</v>
      </c>
      <c r="K10" s="12">
        <v>92.5</v>
      </c>
      <c r="L10" s="12"/>
      <c r="M10" s="12"/>
      <c r="N10" s="12"/>
      <c r="O10" s="4"/>
      <c r="P10" s="4"/>
      <c r="Q10" s="15">
        <f t="shared" ref="Q10:Q23" si="0">SUM(J10:P10)/5</f>
        <v>33.611111111111107</v>
      </c>
    </row>
    <row r="11" spans="2:18" x14ac:dyDescent="0.35">
      <c r="B11" s="6">
        <v>3</v>
      </c>
      <c r="C11" s="6" t="s">
        <v>134</v>
      </c>
      <c r="D11" s="23" t="s">
        <v>135</v>
      </c>
      <c r="E11" s="23"/>
      <c r="F11" s="23"/>
      <c r="G11" s="23"/>
      <c r="H11" s="23"/>
      <c r="I11" s="23"/>
      <c r="J11" s="12">
        <v>75</v>
      </c>
      <c r="K11" s="12">
        <v>87.5</v>
      </c>
      <c r="L11" s="12"/>
      <c r="M11" s="12"/>
      <c r="N11" s="12"/>
      <c r="O11" s="4"/>
      <c r="P11" s="4"/>
      <c r="Q11" s="15">
        <f t="shared" si="0"/>
        <v>32.5</v>
      </c>
    </row>
    <row r="12" spans="2:18" x14ac:dyDescent="0.35">
      <c r="B12" s="6">
        <v>4</v>
      </c>
      <c r="C12" s="6" t="s">
        <v>136</v>
      </c>
      <c r="D12" s="23" t="s">
        <v>137</v>
      </c>
      <c r="E12" s="23"/>
      <c r="F12" s="23"/>
      <c r="G12" s="23"/>
      <c r="H12" s="23"/>
      <c r="I12" s="23"/>
      <c r="J12" s="4">
        <v>0</v>
      </c>
      <c r="K12" s="12">
        <v>87.5</v>
      </c>
      <c r="L12" s="12"/>
      <c r="M12" s="12"/>
      <c r="N12" s="12"/>
      <c r="O12" s="4"/>
      <c r="P12" s="4"/>
      <c r="Q12" s="15">
        <f t="shared" si="0"/>
        <v>17.5</v>
      </c>
    </row>
    <row r="13" spans="2:18" x14ac:dyDescent="0.35">
      <c r="B13" s="6">
        <v>5</v>
      </c>
      <c r="C13" s="6" t="s">
        <v>138</v>
      </c>
      <c r="D13" s="23" t="s">
        <v>139</v>
      </c>
      <c r="E13" s="23"/>
      <c r="F13" s="23"/>
      <c r="G13" s="23"/>
      <c r="H13" s="23"/>
      <c r="I13" s="23"/>
      <c r="J13" s="12">
        <v>70</v>
      </c>
      <c r="K13" s="12">
        <v>82.5</v>
      </c>
      <c r="L13" s="12"/>
      <c r="M13" s="12"/>
      <c r="N13" s="12"/>
      <c r="O13" s="4"/>
      <c r="P13" s="4"/>
      <c r="Q13" s="15">
        <f t="shared" si="0"/>
        <v>30.5</v>
      </c>
    </row>
    <row r="14" spans="2:18" x14ac:dyDescent="0.35">
      <c r="B14" s="6">
        <v>6</v>
      </c>
      <c r="C14" s="6" t="s">
        <v>140</v>
      </c>
      <c r="D14" s="23" t="s">
        <v>141</v>
      </c>
      <c r="E14" s="23"/>
      <c r="F14" s="23"/>
      <c r="G14" s="23"/>
      <c r="H14" s="23"/>
      <c r="I14" s="23"/>
      <c r="J14" s="4">
        <v>0</v>
      </c>
      <c r="K14" s="12">
        <v>80</v>
      </c>
      <c r="L14" s="12"/>
      <c r="M14" s="12"/>
      <c r="N14" s="12"/>
      <c r="O14" s="4"/>
      <c r="P14" s="4"/>
      <c r="Q14" s="15">
        <f t="shared" si="0"/>
        <v>16</v>
      </c>
    </row>
    <row r="15" spans="2:18" x14ac:dyDescent="0.35">
      <c r="B15" s="6">
        <v>7</v>
      </c>
      <c r="C15" s="6" t="s">
        <v>142</v>
      </c>
      <c r="D15" s="23" t="s">
        <v>143</v>
      </c>
      <c r="E15" s="23"/>
      <c r="F15" s="23"/>
      <c r="G15" s="23"/>
      <c r="H15" s="23"/>
      <c r="I15" s="23"/>
      <c r="J15" s="12">
        <v>72.777777777777771</v>
      </c>
      <c r="K15" s="12">
        <v>85</v>
      </c>
      <c r="L15" s="12"/>
      <c r="M15" s="12"/>
      <c r="N15" s="12"/>
      <c r="O15" s="4"/>
      <c r="P15" s="4"/>
      <c r="Q15" s="15">
        <f t="shared" si="0"/>
        <v>31.555555555555554</v>
      </c>
    </row>
    <row r="16" spans="2:18" x14ac:dyDescent="0.35">
      <c r="B16" s="6">
        <v>8</v>
      </c>
      <c r="C16" s="6" t="s">
        <v>144</v>
      </c>
      <c r="D16" s="23" t="s">
        <v>145</v>
      </c>
      <c r="E16" s="23"/>
      <c r="F16" s="23"/>
      <c r="G16" s="23"/>
      <c r="H16" s="23"/>
      <c r="I16" s="23"/>
      <c r="J16" s="4">
        <v>75</v>
      </c>
      <c r="K16" s="12">
        <v>92.5</v>
      </c>
      <c r="L16" s="12"/>
      <c r="M16" s="12"/>
      <c r="N16" s="12"/>
      <c r="O16" s="4"/>
      <c r="P16" s="4"/>
      <c r="Q16" s="15">
        <f t="shared" si="0"/>
        <v>33.5</v>
      </c>
    </row>
    <row r="17" spans="2:17" x14ac:dyDescent="0.35">
      <c r="B17" s="6">
        <v>9</v>
      </c>
      <c r="C17" s="6" t="s">
        <v>146</v>
      </c>
      <c r="D17" s="23" t="s">
        <v>147</v>
      </c>
      <c r="E17" s="23"/>
      <c r="F17" s="23"/>
      <c r="G17" s="23"/>
      <c r="H17" s="23"/>
      <c r="I17" s="23"/>
      <c r="J17" s="12">
        <v>78.333333333333329</v>
      </c>
      <c r="K17" s="12">
        <v>90</v>
      </c>
      <c r="L17" s="12"/>
      <c r="M17" s="12"/>
      <c r="N17" s="12"/>
      <c r="O17" s="4"/>
      <c r="P17" s="4"/>
      <c r="Q17" s="15">
        <f t="shared" si="0"/>
        <v>33.666666666666664</v>
      </c>
    </row>
    <row r="18" spans="2:17" x14ac:dyDescent="0.35">
      <c r="B18" s="6">
        <v>10</v>
      </c>
      <c r="C18" s="6" t="s">
        <v>148</v>
      </c>
      <c r="D18" s="23" t="s">
        <v>149</v>
      </c>
      <c r="E18" s="23"/>
      <c r="F18" s="23"/>
      <c r="G18" s="23"/>
      <c r="H18" s="23"/>
      <c r="I18" s="23"/>
      <c r="J18" s="12">
        <v>75</v>
      </c>
      <c r="K18" s="12">
        <v>87.5</v>
      </c>
      <c r="L18" s="12"/>
      <c r="M18" s="12"/>
      <c r="N18" s="12"/>
      <c r="O18" s="4"/>
      <c r="P18" s="4"/>
      <c r="Q18" s="15">
        <f t="shared" si="0"/>
        <v>32.5</v>
      </c>
    </row>
    <row r="19" spans="2:17" x14ac:dyDescent="0.35">
      <c r="B19" s="6">
        <v>11</v>
      </c>
      <c r="C19" s="6" t="s">
        <v>150</v>
      </c>
      <c r="D19" s="23" t="s">
        <v>151</v>
      </c>
      <c r="E19" s="23"/>
      <c r="F19" s="23"/>
      <c r="G19" s="23"/>
      <c r="H19" s="23"/>
      <c r="I19" s="23"/>
      <c r="J19" s="4">
        <v>0</v>
      </c>
      <c r="K19" s="12">
        <v>85</v>
      </c>
      <c r="L19" s="12"/>
      <c r="M19" s="12"/>
      <c r="N19" s="12"/>
      <c r="O19" s="4"/>
      <c r="P19" s="4"/>
      <c r="Q19" s="15">
        <f t="shared" si="0"/>
        <v>17</v>
      </c>
    </row>
    <row r="20" spans="2:17" x14ac:dyDescent="0.35">
      <c r="B20" s="6">
        <v>12</v>
      </c>
      <c r="C20" s="6" t="s">
        <v>152</v>
      </c>
      <c r="D20" s="23" t="s">
        <v>153</v>
      </c>
      <c r="E20" s="23"/>
      <c r="F20" s="23"/>
      <c r="G20" s="23"/>
      <c r="H20" s="23"/>
      <c r="I20" s="23"/>
      <c r="J20" s="4">
        <v>0</v>
      </c>
      <c r="K20" s="12">
        <v>0</v>
      </c>
      <c r="L20" s="12"/>
      <c r="M20" s="12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6" t="s">
        <v>154</v>
      </c>
      <c r="D21" s="23" t="s">
        <v>155</v>
      </c>
      <c r="E21" s="23"/>
      <c r="F21" s="23"/>
      <c r="G21" s="23"/>
      <c r="H21" s="23"/>
      <c r="I21" s="23"/>
      <c r="J21" s="4">
        <v>70</v>
      </c>
      <c r="K21" s="12">
        <v>0</v>
      </c>
      <c r="L21" s="12"/>
      <c r="M21" s="12"/>
      <c r="N21" s="12"/>
      <c r="O21" s="4"/>
      <c r="P21" s="4"/>
      <c r="Q21" s="15">
        <f t="shared" si="0"/>
        <v>14</v>
      </c>
    </row>
    <row r="22" spans="2:17" x14ac:dyDescent="0.35">
      <c r="B22" s="6">
        <v>14</v>
      </c>
      <c r="C22" s="6" t="s">
        <v>156</v>
      </c>
      <c r="D22" s="23" t="s">
        <v>157</v>
      </c>
      <c r="E22" s="23"/>
      <c r="F22" s="23"/>
      <c r="G22" s="23"/>
      <c r="H22" s="23"/>
      <c r="I22" s="23"/>
      <c r="J22" s="12">
        <v>81.111111111111114</v>
      </c>
      <c r="K22" s="12">
        <v>92.5</v>
      </c>
      <c r="L22" s="12"/>
      <c r="M22" s="12"/>
      <c r="N22" s="12"/>
      <c r="O22" s="4"/>
      <c r="P22" s="4"/>
      <c r="Q22" s="15">
        <f t="shared" si="0"/>
        <v>34.722222222222221</v>
      </c>
    </row>
    <row r="23" spans="2:17" x14ac:dyDescent="0.35">
      <c r="B23" s="6">
        <v>15</v>
      </c>
      <c r="C23" s="6" t="s">
        <v>158</v>
      </c>
      <c r="D23" s="23" t="s">
        <v>159</v>
      </c>
      <c r="E23" s="23"/>
      <c r="F23" s="23"/>
      <c r="G23" s="23"/>
      <c r="H23" s="23"/>
      <c r="I23" s="23"/>
      <c r="J23" s="4">
        <v>0</v>
      </c>
      <c r="K23" s="12">
        <v>80</v>
      </c>
      <c r="L23" s="12"/>
      <c r="M23" s="12"/>
      <c r="N23" s="12"/>
      <c r="O23" s="4"/>
      <c r="P23" s="4"/>
      <c r="Q23" s="15">
        <f t="shared" si="0"/>
        <v>16</v>
      </c>
    </row>
    <row r="24" spans="2:17" x14ac:dyDescent="0.35">
      <c r="B24" s="6">
        <v>16</v>
      </c>
      <c r="C24" s="6" t="s">
        <v>160</v>
      </c>
      <c r="D24" s="23" t="s">
        <v>161</v>
      </c>
      <c r="E24" s="23"/>
      <c r="F24" s="23"/>
      <c r="G24" s="23"/>
      <c r="H24" s="23"/>
      <c r="I24" s="23"/>
      <c r="J24" s="4">
        <v>0</v>
      </c>
      <c r="K24" s="12">
        <v>82.5</v>
      </c>
      <c r="L24" s="12"/>
      <c r="M24" s="12"/>
      <c r="N24" s="12"/>
      <c r="O24" s="4"/>
      <c r="P24" s="4"/>
      <c r="Q24" s="15">
        <v>0</v>
      </c>
    </row>
    <row r="25" spans="2:17" x14ac:dyDescent="0.35">
      <c r="B25" s="6">
        <v>17</v>
      </c>
      <c r="C25" s="6" t="s">
        <v>162</v>
      </c>
      <c r="D25" s="23" t="s">
        <v>163</v>
      </c>
      <c r="E25" s="23"/>
      <c r="F25" s="23"/>
      <c r="G25" s="23"/>
      <c r="H25" s="23"/>
      <c r="I25" s="23"/>
      <c r="J25" s="4">
        <v>0</v>
      </c>
      <c r="K25" s="12">
        <v>0</v>
      </c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6">
        <v>18</v>
      </c>
      <c r="C26" s="6" t="s">
        <v>164</v>
      </c>
      <c r="D26" s="23" t="s">
        <v>165</v>
      </c>
      <c r="E26" s="23"/>
      <c r="F26" s="23"/>
      <c r="G26" s="23"/>
      <c r="H26" s="23"/>
      <c r="I26" s="23"/>
      <c r="J26" s="4">
        <v>0</v>
      </c>
      <c r="K26" s="12">
        <v>0</v>
      </c>
      <c r="L26" s="12"/>
      <c r="M26" s="4"/>
      <c r="N26" s="4"/>
      <c r="O26" s="4"/>
      <c r="P26" s="4"/>
      <c r="Q26" s="15">
        <f t="shared" si="1"/>
        <v>0</v>
      </c>
    </row>
    <row r="27" spans="2:17" x14ac:dyDescent="0.35">
      <c r="B27" s="6"/>
      <c r="C27" s="6"/>
      <c r="D27" s="29"/>
      <c r="E27" s="29"/>
      <c r="F27" s="29"/>
      <c r="G27" s="29"/>
      <c r="H27" s="29"/>
      <c r="I27" s="29"/>
      <c r="J27" s="19"/>
      <c r="K27" s="19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6"/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6"/>
      <c r="C29" s="6"/>
      <c r="D29" s="29"/>
      <c r="E29" s="29"/>
      <c r="F29" s="29"/>
      <c r="G29" s="29"/>
      <c r="H29" s="29"/>
      <c r="I29" s="29"/>
      <c r="J29" s="4"/>
      <c r="K29" s="16"/>
      <c r="L29" s="4"/>
      <c r="M29" s="4"/>
      <c r="N29" s="4"/>
      <c r="O29" s="4"/>
      <c r="P29" s="4"/>
      <c r="Q29" s="15">
        <f t="shared" ref="Q29:Q45" si="2">SUM(J29:P29)/7</f>
        <v>0</v>
      </c>
    </row>
    <row r="30" spans="2:17" x14ac:dyDescent="0.35">
      <c r="B30" s="6"/>
      <c r="C30" s="6"/>
      <c r="D30" s="29"/>
      <c r="E30" s="29"/>
      <c r="F30" s="29"/>
      <c r="G30" s="29"/>
      <c r="H30" s="29"/>
      <c r="I30" s="29"/>
      <c r="J30" s="4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6"/>
      <c r="D31" s="29"/>
      <c r="E31" s="29"/>
      <c r="F31" s="29"/>
      <c r="G31" s="29"/>
      <c r="H31" s="29"/>
      <c r="I31" s="29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/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/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/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/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/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/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35">
      <c r="B48" s="6"/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35">
      <c r="C49" s="24"/>
      <c r="D49" s="24"/>
      <c r="E49" s="1"/>
    </row>
    <row r="50" spans="3:17" x14ac:dyDescent="0.35">
      <c r="C50" s="24"/>
      <c r="D50" s="24"/>
      <c r="E50" s="1"/>
      <c r="H50" s="28" t="s">
        <v>19</v>
      </c>
      <c r="I50" s="28"/>
      <c r="J50" s="4">
        <f>COUNTIF(J9:J48,"&gt;=70")</f>
        <v>10</v>
      </c>
      <c r="K50" s="16">
        <f t="shared" ref="K50:P50" si="4">COUNTIF(K9:K48,"&gt;=70")</f>
        <v>14</v>
      </c>
      <c r="L50" s="16">
        <f>COUNTIF(L9:L48,"&gt;=70")</f>
        <v>0</v>
      </c>
      <c r="M50" s="4">
        <f>COUNTIF(M9:M48,"&gt;=70")</f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4">
        <f>COUNTIF(Q9:Q48,"&gt;=70")</f>
        <v>0</v>
      </c>
    </row>
    <row r="51" spans="3:17" x14ac:dyDescent="0.35">
      <c r="C51" s="24"/>
      <c r="D51" s="24"/>
      <c r="E51" s="8"/>
      <c r="H51" s="28" t="s">
        <v>20</v>
      </c>
      <c r="I51" s="28"/>
      <c r="J51" s="4">
        <f>COUNTIF(J9:J49,"&lt;70")</f>
        <v>8</v>
      </c>
      <c r="K51" s="16">
        <f t="shared" ref="K51:P51" si="5">COUNTIF(K9:K49,"&lt;70")</f>
        <v>4</v>
      </c>
      <c r="L51" s="16">
        <f>COUNTIF(L9:L49,"&lt;70")</f>
        <v>0</v>
      </c>
      <c r="M51" s="4">
        <f>COUNTIF(M9:M49,"&lt;70")</f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4">
        <f>COUNTIF(Q9:Q16,"&lt;70")</f>
        <v>8</v>
      </c>
    </row>
    <row r="52" spans="3:17" x14ac:dyDescent="0.35">
      <c r="C52" s="24"/>
      <c r="D52" s="24"/>
      <c r="E52" s="24"/>
      <c r="H52" s="28" t="s">
        <v>21</v>
      </c>
      <c r="I52" s="28"/>
      <c r="J52" s="4">
        <f>COUNT(J9:J48)</f>
        <v>18</v>
      </c>
      <c r="K52" s="16">
        <f t="shared" ref="K52:P52" si="6">COUNT(K9:K48)</f>
        <v>18</v>
      </c>
      <c r="L52" s="16">
        <f>COUNT(L9:L48)</f>
        <v>0</v>
      </c>
      <c r="M52" s="4">
        <f>COUNT(M9:M48)</f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4">
        <f>COUNT(Q9:Q16)</f>
        <v>8</v>
      </c>
    </row>
    <row r="53" spans="3:17" x14ac:dyDescent="0.35">
      <c r="C53" s="24"/>
      <c r="D53" s="24"/>
      <c r="E53" s="1"/>
      <c r="H53" s="25" t="s">
        <v>16</v>
      </c>
      <c r="I53" s="25"/>
      <c r="J53" s="9">
        <f>J50/J52</f>
        <v>0.55555555555555558</v>
      </c>
      <c r="K53" s="11">
        <f t="shared" ref="K53:Q53" si="7">K50/K52</f>
        <v>0.77777777777777779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3">
        <f t="shared" si="7"/>
        <v>0</v>
      </c>
    </row>
    <row r="54" spans="3:17" x14ac:dyDescent="0.35">
      <c r="C54" s="24"/>
      <c r="D54" s="24"/>
      <c r="E54" s="1"/>
      <c r="H54" s="25" t="s">
        <v>17</v>
      </c>
      <c r="I54" s="25"/>
      <c r="J54" s="9">
        <f>J51/J52</f>
        <v>0.44444444444444442</v>
      </c>
      <c r="K54" s="9">
        <f t="shared" ref="K54:Q54" si="8">K51/K52</f>
        <v>0.22222222222222221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3">
        <f t="shared" si="8"/>
        <v>1</v>
      </c>
    </row>
    <row r="55" spans="3:17" x14ac:dyDescent="0.35">
      <c r="C55" s="24"/>
      <c r="D55" s="24"/>
      <c r="E55" s="8"/>
    </row>
    <row r="56" spans="3:17" x14ac:dyDescent="0.35">
      <c r="C56" s="1"/>
      <c r="D56" s="1"/>
      <c r="E56" s="8"/>
    </row>
    <row r="58" spans="3:17" x14ac:dyDescent="0.35">
      <c r="J58" s="26" t="s">
        <v>24</v>
      </c>
      <c r="K58" s="26"/>
      <c r="L58" s="26"/>
      <c r="M58" s="26"/>
      <c r="N58" s="26"/>
      <c r="O58" s="26"/>
      <c r="P58" s="26"/>
    </row>
    <row r="59" spans="3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tabSelected="1" workbookViewId="0">
      <selection activeCell="M47" sqref="M4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5">
      <c r="C4" t="s">
        <v>0</v>
      </c>
      <c r="D4" s="32" t="s">
        <v>27</v>
      </c>
      <c r="E4" s="32"/>
      <c r="F4" s="32"/>
      <c r="G4" s="32"/>
      <c r="I4" t="s">
        <v>1</v>
      </c>
      <c r="J4" s="33" t="s">
        <v>182</v>
      </c>
      <c r="K4" s="33"/>
      <c r="M4" t="s">
        <v>2</v>
      </c>
      <c r="N4" s="34" t="s">
        <v>187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26</v>
      </c>
      <c r="E6" s="33"/>
      <c r="F6" s="33"/>
      <c r="G6" s="33"/>
      <c r="I6" s="24" t="s">
        <v>22</v>
      </c>
      <c r="J6" s="24"/>
      <c r="K6" s="35" t="s">
        <v>24</v>
      </c>
      <c r="L6" s="35"/>
      <c r="M6" s="35"/>
      <c r="N6" s="35"/>
      <c r="O6" s="35"/>
      <c r="P6" s="3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t="s">
        <v>28</v>
      </c>
      <c r="D9" s="23" t="s">
        <v>29</v>
      </c>
      <c r="E9" s="23"/>
      <c r="F9" s="23"/>
      <c r="G9" s="23"/>
      <c r="H9" s="23"/>
      <c r="I9" s="23"/>
      <c r="J9" s="4">
        <v>0</v>
      </c>
      <c r="K9" s="21">
        <v>75</v>
      </c>
      <c r="L9" s="12"/>
      <c r="M9" s="12"/>
      <c r="N9" s="12"/>
      <c r="O9" s="4"/>
      <c r="P9" s="4"/>
      <c r="Q9" s="15">
        <f>SUM(J9:P9)/5</f>
        <v>15</v>
      </c>
    </row>
    <row r="10" spans="2:18" x14ac:dyDescent="0.35">
      <c r="B10" s="6">
        <v>2</v>
      </c>
      <c r="C10" t="s">
        <v>30</v>
      </c>
      <c r="D10" s="23" t="s">
        <v>31</v>
      </c>
      <c r="E10" s="23"/>
      <c r="F10" s="23"/>
      <c r="G10" s="23"/>
      <c r="H10" s="23"/>
      <c r="I10" s="23"/>
      <c r="J10" s="4">
        <v>88</v>
      </c>
      <c r="K10" s="21">
        <v>87.5</v>
      </c>
      <c r="L10" s="12"/>
      <c r="M10" s="12"/>
      <c r="N10" s="12"/>
      <c r="O10" s="4"/>
      <c r="P10" s="4"/>
      <c r="Q10" s="15">
        <f t="shared" ref="Q10:Q23" si="0">SUM(J10:P10)/5</f>
        <v>35.1</v>
      </c>
    </row>
    <row r="11" spans="2:18" x14ac:dyDescent="0.35">
      <c r="B11" s="6">
        <v>3</v>
      </c>
      <c r="C11" t="s">
        <v>32</v>
      </c>
      <c r="D11" s="23" t="s">
        <v>33</v>
      </c>
      <c r="E11" s="23"/>
      <c r="F11" s="23"/>
      <c r="G11" s="23"/>
      <c r="H11" s="23"/>
      <c r="I11" s="23"/>
      <c r="J11" s="4">
        <v>78</v>
      </c>
      <c r="K11" s="21">
        <v>87.5</v>
      </c>
      <c r="L11" s="12"/>
      <c r="M11" s="12"/>
      <c r="N11" s="12"/>
      <c r="O11" s="4"/>
      <c r="P11" s="4"/>
      <c r="Q11" s="15">
        <f t="shared" si="0"/>
        <v>33.1</v>
      </c>
    </row>
    <row r="12" spans="2:18" x14ac:dyDescent="0.35">
      <c r="B12" s="6">
        <v>4</v>
      </c>
      <c r="C12" t="s">
        <v>34</v>
      </c>
      <c r="D12" s="23" t="s">
        <v>35</v>
      </c>
      <c r="E12" s="23"/>
      <c r="F12" s="23"/>
      <c r="G12" s="23"/>
      <c r="H12" s="23"/>
      <c r="I12" s="23"/>
      <c r="J12" s="4">
        <v>0</v>
      </c>
      <c r="K12" s="21">
        <v>0</v>
      </c>
      <c r="L12" s="12"/>
      <c r="M12" s="12"/>
      <c r="N12" s="12"/>
      <c r="O12" s="4"/>
      <c r="P12" s="4"/>
      <c r="Q12" s="15">
        <f t="shared" si="0"/>
        <v>0</v>
      </c>
    </row>
    <row r="13" spans="2:18" x14ac:dyDescent="0.35">
      <c r="B13" s="6">
        <v>5</v>
      </c>
      <c r="C13" t="s">
        <v>36</v>
      </c>
      <c r="D13" s="23" t="s">
        <v>37</v>
      </c>
      <c r="E13" s="23"/>
      <c r="F13" s="23"/>
      <c r="G13" s="23"/>
      <c r="H13" s="23"/>
      <c r="I13" s="23"/>
      <c r="J13" s="4">
        <v>0</v>
      </c>
      <c r="K13" s="21">
        <v>80</v>
      </c>
      <c r="L13" s="12"/>
      <c r="M13" s="12"/>
      <c r="N13" s="12"/>
      <c r="O13" s="4"/>
      <c r="P13" s="4"/>
      <c r="Q13" s="15">
        <f t="shared" si="0"/>
        <v>16</v>
      </c>
    </row>
    <row r="14" spans="2:18" x14ac:dyDescent="0.35">
      <c r="B14" s="6">
        <v>6</v>
      </c>
      <c r="C14" t="s">
        <v>38</v>
      </c>
      <c r="D14" s="23" t="s">
        <v>39</v>
      </c>
      <c r="E14" s="23"/>
      <c r="F14" s="23"/>
      <c r="G14" s="23"/>
      <c r="H14" s="23"/>
      <c r="I14" s="23"/>
      <c r="J14" s="4">
        <v>88</v>
      </c>
      <c r="K14" s="21">
        <v>90</v>
      </c>
      <c r="L14" s="12"/>
      <c r="M14" s="12"/>
      <c r="N14" s="12"/>
      <c r="O14" s="4"/>
      <c r="P14" s="4"/>
      <c r="Q14" s="15">
        <f t="shared" si="0"/>
        <v>35.6</v>
      </c>
    </row>
    <row r="15" spans="2:18" x14ac:dyDescent="0.35">
      <c r="B15" s="6">
        <v>7</v>
      </c>
      <c r="C15" t="s">
        <v>40</v>
      </c>
      <c r="D15" s="23" t="s">
        <v>41</v>
      </c>
      <c r="E15" s="23"/>
      <c r="F15" s="23"/>
      <c r="G15" s="23"/>
      <c r="H15" s="23"/>
      <c r="I15" s="23"/>
      <c r="J15" s="4">
        <v>88</v>
      </c>
      <c r="K15" s="21">
        <v>92.5</v>
      </c>
      <c r="L15" s="12"/>
      <c r="M15" s="12"/>
      <c r="N15" s="12"/>
      <c r="O15" s="4"/>
      <c r="P15" s="4"/>
      <c r="Q15" s="15">
        <f t="shared" si="0"/>
        <v>36.1</v>
      </c>
    </row>
    <row r="16" spans="2:18" x14ac:dyDescent="0.35">
      <c r="B16" s="6">
        <v>8</v>
      </c>
      <c r="C16" t="s">
        <v>42</v>
      </c>
      <c r="D16" s="23" t="s">
        <v>43</v>
      </c>
      <c r="E16" s="23"/>
      <c r="F16" s="23"/>
      <c r="G16" s="23"/>
      <c r="H16" s="23"/>
      <c r="I16" s="23"/>
      <c r="J16" s="4">
        <v>0</v>
      </c>
      <c r="K16" s="21">
        <v>92.5</v>
      </c>
      <c r="L16" s="12"/>
      <c r="M16" s="12"/>
      <c r="N16" s="12"/>
      <c r="O16" s="4"/>
      <c r="P16" s="4"/>
      <c r="Q16" s="15">
        <f t="shared" si="0"/>
        <v>18.5</v>
      </c>
    </row>
    <row r="17" spans="2:17" x14ac:dyDescent="0.35">
      <c r="B17" s="6">
        <v>9</v>
      </c>
      <c r="C17" t="s">
        <v>44</v>
      </c>
      <c r="D17" s="23" t="s">
        <v>45</v>
      </c>
      <c r="E17" s="23"/>
      <c r="F17" s="23"/>
      <c r="G17" s="23"/>
      <c r="H17" s="23"/>
      <c r="I17" s="23"/>
      <c r="J17" s="4">
        <v>0</v>
      </c>
      <c r="K17" s="21">
        <v>0</v>
      </c>
      <c r="L17" s="12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t="s">
        <v>46</v>
      </c>
      <c r="D18" s="23" t="s">
        <v>47</v>
      </c>
      <c r="E18" s="23"/>
      <c r="F18" s="23"/>
      <c r="G18" s="23"/>
      <c r="H18" s="23"/>
      <c r="I18" s="23"/>
      <c r="J18" s="4">
        <v>88</v>
      </c>
      <c r="K18" s="21">
        <v>92.5</v>
      </c>
      <c r="L18" s="12"/>
      <c r="M18" s="12"/>
      <c r="N18" s="12"/>
      <c r="O18" s="4"/>
      <c r="P18" s="4"/>
      <c r="Q18" s="15">
        <f t="shared" si="0"/>
        <v>36.1</v>
      </c>
    </row>
    <row r="19" spans="2:17" x14ac:dyDescent="0.35">
      <c r="B19" s="6">
        <v>11</v>
      </c>
      <c r="C19" t="s">
        <v>48</v>
      </c>
      <c r="D19" s="23" t="s">
        <v>49</v>
      </c>
      <c r="E19" s="23"/>
      <c r="F19" s="23"/>
      <c r="G19" s="23"/>
      <c r="H19" s="23"/>
      <c r="I19" s="23"/>
      <c r="J19" s="4">
        <v>88</v>
      </c>
      <c r="K19" s="21">
        <v>90</v>
      </c>
      <c r="L19" s="12"/>
      <c r="M19" s="12"/>
      <c r="N19" s="12"/>
      <c r="O19" s="4"/>
      <c r="P19" s="4"/>
      <c r="Q19" s="15">
        <f t="shared" si="0"/>
        <v>35.6</v>
      </c>
    </row>
    <row r="20" spans="2:17" x14ac:dyDescent="0.35">
      <c r="B20" s="6">
        <v>12</v>
      </c>
      <c r="C20" t="s">
        <v>50</v>
      </c>
      <c r="D20" s="23" t="s">
        <v>51</v>
      </c>
      <c r="E20" s="23"/>
      <c r="F20" s="23"/>
      <c r="G20" s="23"/>
      <c r="H20" s="23"/>
      <c r="I20" s="23"/>
      <c r="J20" s="4">
        <v>88</v>
      </c>
      <c r="K20" s="21">
        <v>90</v>
      </c>
      <c r="L20" s="12"/>
      <c r="M20" s="12"/>
      <c r="N20" s="12"/>
      <c r="O20" s="4"/>
      <c r="P20" s="4"/>
      <c r="Q20" s="15">
        <f t="shared" si="0"/>
        <v>35.6</v>
      </c>
    </row>
    <row r="21" spans="2:17" x14ac:dyDescent="0.35">
      <c r="B21" s="6">
        <v>13</v>
      </c>
      <c r="C21" t="s">
        <v>52</v>
      </c>
      <c r="D21" s="23" t="s">
        <v>53</v>
      </c>
      <c r="E21" s="23"/>
      <c r="F21" s="23"/>
      <c r="G21" s="23"/>
      <c r="H21" s="23"/>
      <c r="I21" s="23"/>
      <c r="J21" s="4">
        <v>88</v>
      </c>
      <c r="K21" s="21">
        <v>80</v>
      </c>
      <c r="L21" s="12"/>
      <c r="M21" s="12"/>
      <c r="N21" s="12"/>
      <c r="O21" s="4"/>
      <c r="P21" s="4"/>
      <c r="Q21" s="15">
        <f t="shared" si="0"/>
        <v>33.6</v>
      </c>
    </row>
    <row r="22" spans="2:17" x14ac:dyDescent="0.35">
      <c r="B22" s="6">
        <v>14</v>
      </c>
      <c r="C22" t="s">
        <v>54</v>
      </c>
      <c r="D22" s="23" t="s">
        <v>55</v>
      </c>
      <c r="E22" s="23"/>
      <c r="F22" s="23"/>
      <c r="G22" s="23"/>
      <c r="H22" s="23"/>
      <c r="I22" s="23"/>
      <c r="J22" s="4">
        <v>70</v>
      </c>
      <c r="K22" s="21">
        <v>92.5</v>
      </c>
      <c r="L22" s="12"/>
      <c r="M22" s="12"/>
      <c r="N22" s="12"/>
      <c r="O22" s="4"/>
      <c r="P22" s="4"/>
      <c r="Q22" s="15">
        <f t="shared" si="0"/>
        <v>32.5</v>
      </c>
    </row>
    <row r="23" spans="2:17" x14ac:dyDescent="0.35">
      <c r="B23" s="6">
        <v>15</v>
      </c>
      <c r="C23" t="s">
        <v>56</v>
      </c>
      <c r="D23" s="23" t="s">
        <v>57</v>
      </c>
      <c r="E23" s="23"/>
      <c r="F23" s="23"/>
      <c r="G23" s="23"/>
      <c r="H23" s="23"/>
      <c r="I23" s="23"/>
      <c r="J23" s="4">
        <v>88</v>
      </c>
      <c r="K23" s="21">
        <v>90</v>
      </c>
      <c r="L23" s="12"/>
      <c r="M23" s="12"/>
      <c r="N23" s="12"/>
      <c r="O23" s="4"/>
      <c r="P23" s="4"/>
      <c r="Q23" s="15">
        <f t="shared" si="0"/>
        <v>35.6</v>
      </c>
    </row>
    <row r="24" spans="2:17" x14ac:dyDescent="0.35">
      <c r="B24" s="6"/>
      <c r="D24" s="23"/>
      <c r="E24" s="23"/>
      <c r="F24" s="23"/>
      <c r="G24" s="23"/>
      <c r="H24" s="23"/>
      <c r="I24" s="23"/>
      <c r="J24" s="4"/>
      <c r="K24" s="20"/>
      <c r="L24" s="12"/>
      <c r="M24" s="12"/>
      <c r="N24" s="12"/>
      <c r="O24" s="4"/>
      <c r="P24" s="4"/>
      <c r="Q24" s="15">
        <v>0</v>
      </c>
    </row>
    <row r="25" spans="2:17" x14ac:dyDescent="0.35">
      <c r="B25" s="6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6"/>
      <c r="C26" s="6"/>
      <c r="D26" s="23"/>
      <c r="E26" s="23"/>
      <c r="F26" s="23"/>
      <c r="G26" s="23"/>
      <c r="H26" s="23"/>
      <c r="I26" s="23"/>
      <c r="J26" s="12"/>
      <c r="K26" s="4"/>
      <c r="L26" s="12"/>
      <c r="M26" s="4"/>
      <c r="N26" s="4"/>
      <c r="O26" s="4"/>
      <c r="P26" s="4"/>
      <c r="Q26" s="15">
        <f t="shared" si="1"/>
        <v>0</v>
      </c>
    </row>
    <row r="27" spans="2:17" x14ac:dyDescent="0.35">
      <c r="B27" s="6"/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6"/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6"/>
      <c r="C29" s="6"/>
      <c r="D29" s="23"/>
      <c r="E29" s="23"/>
      <c r="F29" s="23"/>
      <c r="G29" s="23"/>
      <c r="H29" s="23"/>
      <c r="I29" s="23"/>
      <c r="J29" s="4"/>
      <c r="K29" s="16"/>
      <c r="L29" s="4"/>
      <c r="M29" s="4"/>
      <c r="N29" s="4"/>
      <c r="O29" s="4"/>
      <c r="P29" s="4"/>
      <c r="Q29" s="15">
        <f t="shared" ref="Q29:Q45" si="2">SUM(J29:P29)/7</f>
        <v>0</v>
      </c>
    </row>
    <row r="30" spans="2:17" x14ac:dyDescent="0.35">
      <c r="B30" s="6"/>
      <c r="C30" s="6"/>
      <c r="D30" s="23"/>
      <c r="E30" s="23"/>
      <c r="F30" s="23"/>
      <c r="G30" s="23"/>
      <c r="H30" s="23"/>
      <c r="I30" s="23"/>
      <c r="J30" s="4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6"/>
      <c r="D31" s="23"/>
      <c r="E31" s="23"/>
      <c r="F31" s="23"/>
      <c r="G31" s="23"/>
      <c r="H31" s="23"/>
      <c r="I31" s="23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>
        <f t="shared" ref="B34:B48" si="3">B33+1</f>
        <v>1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>
        <f t="shared" si="3"/>
        <v>2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>
        <f t="shared" si="3"/>
        <v>3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>
        <f t="shared" si="3"/>
        <v>4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>
        <f t="shared" si="3"/>
        <v>5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>
        <f t="shared" si="3"/>
        <v>6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>
        <f t="shared" si="3"/>
        <v>7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>
        <f t="shared" si="3"/>
        <v>8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>
        <f t="shared" si="3"/>
        <v>9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>
        <f t="shared" si="3"/>
        <v>10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>
        <f t="shared" si="3"/>
        <v>11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>
        <f t="shared" si="3"/>
        <v>12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>
        <f t="shared" si="3"/>
        <v>13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5">
        <f t="shared" ref="Q46:Q48" si="4">SUM(J46:P46)/7</f>
        <v>0</v>
      </c>
    </row>
    <row r="47" spans="2:17" x14ac:dyDescent="0.35">
      <c r="B47" s="6">
        <f t="shared" si="3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4"/>
        <v>0</v>
      </c>
    </row>
    <row r="48" spans="2:17" x14ac:dyDescent="0.35">
      <c r="B48" s="6">
        <f t="shared" si="3"/>
        <v>15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5">
        <f t="shared" si="4"/>
        <v>0</v>
      </c>
    </row>
    <row r="49" spans="3:17" x14ac:dyDescent="0.35">
      <c r="C49" s="24"/>
      <c r="D49" s="24"/>
      <c r="E49" s="1"/>
    </row>
    <row r="50" spans="3:17" x14ac:dyDescent="0.35">
      <c r="C50" s="24"/>
      <c r="D50" s="24"/>
      <c r="E50" s="1"/>
      <c r="H50" s="28" t="s">
        <v>19</v>
      </c>
      <c r="I50" s="28"/>
      <c r="J50" s="4">
        <f>COUNTIF(J9:J48,"&gt;=70")</f>
        <v>10</v>
      </c>
      <c r="K50" s="16">
        <f t="shared" ref="K50:P50" si="5">COUNTIF(K9:K48,"&gt;=70")</f>
        <v>13</v>
      </c>
      <c r="L50" s="16">
        <f>COUNTIF(L9:L48,"&gt;=70")</f>
        <v>0</v>
      </c>
      <c r="M50" s="4">
        <f>COUNTIF(M9:M48,"&gt;=70")</f>
        <v>0</v>
      </c>
      <c r="N50" s="4">
        <f t="shared" si="5"/>
        <v>0</v>
      </c>
      <c r="O50" s="4">
        <f t="shared" si="5"/>
        <v>0</v>
      </c>
      <c r="P50" s="4">
        <f t="shared" si="5"/>
        <v>0</v>
      </c>
      <c r="Q50" s="14">
        <f>COUNTIF(Q9:Q48,"&gt;=70")</f>
        <v>0</v>
      </c>
    </row>
    <row r="51" spans="3:17" x14ac:dyDescent="0.35">
      <c r="C51" s="24"/>
      <c r="D51" s="24"/>
      <c r="E51" s="8"/>
      <c r="H51" s="28" t="s">
        <v>20</v>
      </c>
      <c r="I51" s="28"/>
      <c r="J51" s="4">
        <f>COUNTIF(J9:J49,"&lt;70")</f>
        <v>5</v>
      </c>
      <c r="K51" s="16">
        <f t="shared" ref="K51:P51" si="6">COUNTIF(K9:K49,"&lt;70")</f>
        <v>2</v>
      </c>
      <c r="L51" s="16">
        <f>COUNTIF(L9:L49,"&lt;70")</f>
        <v>0</v>
      </c>
      <c r="M51" s="4">
        <f>COUNTIF(M9:M49,"&lt;70")</f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  <c r="Q51" s="14">
        <f>COUNTIF(Q9:Q16,"&lt;70")</f>
        <v>8</v>
      </c>
    </row>
    <row r="52" spans="3:17" x14ac:dyDescent="0.35">
      <c r="C52" s="24"/>
      <c r="D52" s="24"/>
      <c r="E52" s="24"/>
      <c r="H52" s="28" t="s">
        <v>21</v>
      </c>
      <c r="I52" s="28"/>
      <c r="J52" s="4">
        <f>COUNT(J9:J48)</f>
        <v>15</v>
      </c>
      <c r="K52" s="16">
        <f t="shared" ref="K52:P52" si="7">COUNT(K9:K48)</f>
        <v>15</v>
      </c>
      <c r="L52" s="16">
        <f>COUNT(L9:L48)</f>
        <v>0</v>
      </c>
      <c r="M52" s="4">
        <f>COUNT(M9:M48)</f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  <c r="Q52" s="14">
        <f>COUNT(Q9:Q16)</f>
        <v>8</v>
      </c>
    </row>
    <row r="53" spans="3:17" x14ac:dyDescent="0.35">
      <c r="C53" s="24"/>
      <c r="D53" s="24"/>
      <c r="E53" s="1"/>
      <c r="H53" s="25" t="s">
        <v>16</v>
      </c>
      <c r="I53" s="25"/>
      <c r="J53" s="9">
        <f>J50/J52</f>
        <v>0.66666666666666663</v>
      </c>
      <c r="K53" s="11">
        <f t="shared" ref="K53:Q53" si="8">K50/K52</f>
        <v>0.8666666666666667</v>
      </c>
      <c r="L53" s="11" t="e">
        <f t="shared" si="8"/>
        <v>#DIV/0!</v>
      </c>
      <c r="M53" s="11" t="e">
        <f t="shared" si="8"/>
        <v>#DIV/0!</v>
      </c>
      <c r="N53" s="11" t="e">
        <f t="shared" si="8"/>
        <v>#DIV/0!</v>
      </c>
      <c r="O53" s="11" t="e">
        <f t="shared" si="8"/>
        <v>#DIV/0!</v>
      </c>
      <c r="P53" s="11" t="e">
        <f t="shared" si="8"/>
        <v>#DIV/0!</v>
      </c>
      <c r="Q53" s="13">
        <f t="shared" si="8"/>
        <v>0</v>
      </c>
    </row>
    <row r="54" spans="3:17" x14ac:dyDescent="0.35">
      <c r="C54" s="24"/>
      <c r="D54" s="24"/>
      <c r="E54" s="1"/>
      <c r="H54" s="25" t="s">
        <v>17</v>
      </c>
      <c r="I54" s="25"/>
      <c r="J54" s="9">
        <f>J51/J52</f>
        <v>0.33333333333333331</v>
      </c>
      <c r="K54" s="9">
        <f t="shared" ref="K54:P54" si="9">K51/K52</f>
        <v>0.13333333333333333</v>
      </c>
      <c r="L54" s="11" t="e">
        <f t="shared" si="9"/>
        <v>#DIV/0!</v>
      </c>
      <c r="M54" s="11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3">
        <f t="shared" ref="Q54" si="10">Q51/Q52</f>
        <v>1</v>
      </c>
    </row>
    <row r="55" spans="3:17" x14ac:dyDescent="0.35">
      <c r="C55" s="24"/>
      <c r="D55" s="24"/>
      <c r="E55" s="8"/>
    </row>
    <row r="56" spans="3:17" x14ac:dyDescent="0.35">
      <c r="C56" s="1"/>
      <c r="D56" s="1"/>
      <c r="E56" s="8"/>
    </row>
    <row r="58" spans="3:17" x14ac:dyDescent="0.35">
      <c r="J58" s="26" t="s">
        <v>24</v>
      </c>
      <c r="K58" s="26"/>
      <c r="L58" s="26"/>
      <c r="M58" s="26"/>
      <c r="N58" s="26"/>
      <c r="O58" s="26"/>
      <c r="P58" s="26"/>
    </row>
    <row r="59" spans="3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2">
    <mergeCell ref="D28:I28"/>
    <mergeCell ref="D29:I29"/>
    <mergeCell ref="D30:I30"/>
    <mergeCell ref="D31:I31"/>
    <mergeCell ref="D43:I43"/>
    <mergeCell ref="D32:I32"/>
    <mergeCell ref="D39:I39"/>
    <mergeCell ref="D40:I40"/>
    <mergeCell ref="D41:I41"/>
    <mergeCell ref="D42:I42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D27:I27"/>
    <mergeCell ref="D9:I9"/>
    <mergeCell ref="D10:I10"/>
    <mergeCell ref="D12:I12"/>
    <mergeCell ref="D17:I17"/>
    <mergeCell ref="D21:I21"/>
    <mergeCell ref="D20:I20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45:I45"/>
    <mergeCell ref="D46:I46"/>
  </mergeCells>
  <phoneticPr fontId="6" type="noConversion"/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0481-DEC2-4D14-85D3-6897D89B8A89}">
  <dimension ref="B2:R59"/>
  <sheetViews>
    <sheetView topLeftCell="A33" workbookViewId="0">
      <selection activeCell="M22" sqref="M22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2" width="7.54296875" style="1" bestFit="1" customWidth="1"/>
    <col min="13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5">
      <c r="C4" t="s">
        <v>0</v>
      </c>
      <c r="D4" s="32" t="s">
        <v>185</v>
      </c>
      <c r="E4" s="32"/>
      <c r="F4" s="32"/>
      <c r="G4" s="32"/>
      <c r="I4" t="s">
        <v>1</v>
      </c>
      <c r="J4" s="33" t="s">
        <v>183</v>
      </c>
      <c r="K4" s="33"/>
      <c r="M4" t="s">
        <v>2</v>
      </c>
      <c r="N4" s="34" t="s">
        <v>187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26</v>
      </c>
      <c r="E6" s="33"/>
      <c r="F6" s="33"/>
      <c r="G6" s="33"/>
      <c r="I6" s="24" t="s">
        <v>22</v>
      </c>
      <c r="J6" s="24"/>
      <c r="K6" s="35" t="s">
        <v>24</v>
      </c>
      <c r="L6" s="35"/>
      <c r="M6" s="35"/>
      <c r="N6" s="35"/>
      <c r="O6" s="35"/>
      <c r="P6" s="3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17" t="s">
        <v>106</v>
      </c>
      <c r="D9" s="23" t="s">
        <v>107</v>
      </c>
      <c r="E9" s="23"/>
      <c r="F9" s="23"/>
      <c r="G9" s="23"/>
      <c r="H9" s="23"/>
      <c r="I9" s="23"/>
      <c r="J9" s="12">
        <v>87.5</v>
      </c>
      <c r="K9" s="12"/>
      <c r="L9" s="12"/>
      <c r="M9" s="12"/>
      <c r="N9" s="12"/>
      <c r="O9" s="4"/>
      <c r="P9" s="4"/>
      <c r="Q9" s="15">
        <f>SUM(J9:P9)/5</f>
        <v>17.5</v>
      </c>
    </row>
    <row r="10" spans="2:18" x14ac:dyDescent="0.35">
      <c r="B10" s="6">
        <v>2</v>
      </c>
      <c r="C10" s="17" t="s">
        <v>119</v>
      </c>
      <c r="D10" s="23" t="s">
        <v>108</v>
      </c>
      <c r="E10" s="23"/>
      <c r="F10" s="23"/>
      <c r="G10" s="23"/>
      <c r="H10" s="23"/>
      <c r="I10" s="23"/>
      <c r="J10" s="4">
        <v>90</v>
      </c>
      <c r="K10" s="12"/>
      <c r="L10" s="12"/>
      <c r="M10" s="12"/>
      <c r="N10" s="12"/>
      <c r="O10" s="4"/>
      <c r="P10" s="4"/>
      <c r="Q10" s="15">
        <f t="shared" ref="Q10:Q23" si="0">SUM(J10:P10)/5</f>
        <v>18</v>
      </c>
    </row>
    <row r="11" spans="2:18" x14ac:dyDescent="0.35">
      <c r="B11" s="6">
        <v>3</v>
      </c>
      <c r="C11" s="17" t="s">
        <v>120</v>
      </c>
      <c r="D11" s="23" t="s">
        <v>109</v>
      </c>
      <c r="E11" s="23"/>
      <c r="F11" s="23"/>
      <c r="G11" s="23"/>
      <c r="H11" s="23"/>
      <c r="I11" s="23"/>
      <c r="J11" s="4">
        <v>0</v>
      </c>
      <c r="K11" s="12"/>
      <c r="L11" s="12"/>
      <c r="M11" s="12"/>
      <c r="N11" s="12"/>
      <c r="O11" s="4"/>
      <c r="P11" s="4"/>
      <c r="Q11" s="15">
        <f t="shared" si="0"/>
        <v>0</v>
      </c>
    </row>
    <row r="12" spans="2:18" x14ac:dyDescent="0.35">
      <c r="B12" s="6">
        <v>4</v>
      </c>
      <c r="C12" s="17" t="s">
        <v>121</v>
      </c>
      <c r="D12" s="23" t="s">
        <v>110</v>
      </c>
      <c r="E12" s="23"/>
      <c r="F12" s="23"/>
      <c r="G12" s="23"/>
      <c r="H12" s="23"/>
      <c r="I12" s="23"/>
      <c r="J12" s="4">
        <v>0</v>
      </c>
      <c r="K12" s="12"/>
      <c r="L12" s="12"/>
      <c r="M12" s="12"/>
      <c r="N12" s="12"/>
      <c r="O12" s="4"/>
      <c r="P12" s="4"/>
      <c r="Q12" s="15">
        <f t="shared" si="0"/>
        <v>0</v>
      </c>
    </row>
    <row r="13" spans="2:18" x14ac:dyDescent="0.35">
      <c r="B13" s="6">
        <v>5</v>
      </c>
      <c r="C13" s="17" t="s">
        <v>122</v>
      </c>
      <c r="D13" s="23" t="s">
        <v>111</v>
      </c>
      <c r="E13" s="23"/>
      <c r="F13" s="23"/>
      <c r="G13" s="23"/>
      <c r="H13" s="23"/>
      <c r="I13" s="23"/>
      <c r="J13" s="4">
        <v>0</v>
      </c>
      <c r="K13" s="12"/>
      <c r="L13" s="12"/>
      <c r="M13" s="12"/>
      <c r="N13" s="12"/>
      <c r="O13" s="4"/>
      <c r="P13" s="4"/>
      <c r="Q13" s="15">
        <f t="shared" si="0"/>
        <v>0</v>
      </c>
    </row>
    <row r="14" spans="2:18" x14ac:dyDescent="0.35">
      <c r="B14" s="6">
        <v>6</v>
      </c>
      <c r="C14" s="17" t="s">
        <v>123</v>
      </c>
      <c r="D14" s="23" t="s">
        <v>112</v>
      </c>
      <c r="E14" s="23"/>
      <c r="F14" s="23"/>
      <c r="G14" s="23"/>
      <c r="H14" s="23"/>
      <c r="I14" s="23"/>
      <c r="J14" s="4">
        <v>0</v>
      </c>
      <c r="K14" s="12"/>
      <c r="L14" s="12"/>
      <c r="M14" s="12"/>
      <c r="N14" s="12"/>
      <c r="O14" s="4"/>
      <c r="P14" s="4"/>
      <c r="Q14" s="15">
        <f t="shared" si="0"/>
        <v>0</v>
      </c>
    </row>
    <row r="15" spans="2:18" x14ac:dyDescent="0.35">
      <c r="B15" s="6">
        <v>7</v>
      </c>
      <c r="C15" s="17" t="s">
        <v>124</v>
      </c>
      <c r="D15" s="23" t="s">
        <v>113</v>
      </c>
      <c r="E15" s="23"/>
      <c r="F15" s="23"/>
      <c r="G15" s="23"/>
      <c r="H15" s="23"/>
      <c r="I15" s="23"/>
      <c r="J15" s="4">
        <v>0</v>
      </c>
      <c r="K15" s="12"/>
      <c r="L15" s="12"/>
      <c r="M15" s="12"/>
      <c r="N15" s="12"/>
      <c r="O15" s="4"/>
      <c r="P15" s="4"/>
      <c r="Q15" s="15">
        <f t="shared" si="0"/>
        <v>0</v>
      </c>
    </row>
    <row r="16" spans="2:18" x14ac:dyDescent="0.35">
      <c r="B16" s="6">
        <v>8</v>
      </c>
      <c r="C16" s="17" t="s">
        <v>125</v>
      </c>
      <c r="D16" s="23" t="s">
        <v>114</v>
      </c>
      <c r="E16" s="23"/>
      <c r="F16" s="23"/>
      <c r="G16" s="23"/>
      <c r="H16" s="23"/>
      <c r="I16" s="23"/>
      <c r="J16" s="4">
        <v>90</v>
      </c>
      <c r="K16" s="12"/>
      <c r="L16" s="12"/>
      <c r="M16" s="12"/>
      <c r="N16" s="12"/>
      <c r="O16" s="4"/>
      <c r="P16" s="4"/>
      <c r="Q16" s="15">
        <f t="shared" si="0"/>
        <v>18</v>
      </c>
    </row>
    <row r="17" spans="2:17" x14ac:dyDescent="0.35">
      <c r="B17" s="6">
        <v>9</v>
      </c>
      <c r="C17" s="17" t="s">
        <v>126</v>
      </c>
      <c r="D17" s="23" t="s">
        <v>115</v>
      </c>
      <c r="E17" s="23"/>
      <c r="F17" s="23"/>
      <c r="G17" s="23"/>
      <c r="H17" s="23"/>
      <c r="I17" s="23"/>
      <c r="J17" s="4">
        <v>0</v>
      </c>
      <c r="K17" s="12"/>
      <c r="L17" s="12"/>
      <c r="M17" s="12"/>
      <c r="N17" s="12"/>
      <c r="O17" s="4"/>
      <c r="P17" s="4"/>
      <c r="Q17" s="15">
        <f t="shared" si="0"/>
        <v>0</v>
      </c>
    </row>
    <row r="18" spans="2:17" x14ac:dyDescent="0.35">
      <c r="B18" s="6">
        <v>10</v>
      </c>
      <c r="C18" s="17" t="s">
        <v>127</v>
      </c>
      <c r="D18" s="23" t="s">
        <v>116</v>
      </c>
      <c r="E18" s="23"/>
      <c r="F18" s="23"/>
      <c r="G18" s="23"/>
      <c r="H18" s="23"/>
      <c r="I18" s="23"/>
      <c r="J18" s="4">
        <v>0</v>
      </c>
      <c r="K18" s="12"/>
      <c r="L18" s="12"/>
      <c r="M18" s="12"/>
      <c r="N18" s="12"/>
      <c r="O18" s="4"/>
      <c r="P18" s="4"/>
      <c r="Q18" s="15">
        <f t="shared" si="0"/>
        <v>0</v>
      </c>
    </row>
    <row r="19" spans="2:17" x14ac:dyDescent="0.35">
      <c r="B19" s="6">
        <v>11</v>
      </c>
      <c r="C19" s="17" t="s">
        <v>102</v>
      </c>
      <c r="D19" s="23" t="s">
        <v>103</v>
      </c>
      <c r="E19" s="23"/>
      <c r="F19" s="23"/>
      <c r="G19" s="23"/>
      <c r="H19" s="23"/>
      <c r="I19" s="23"/>
      <c r="J19" s="4">
        <v>0</v>
      </c>
      <c r="K19" s="12"/>
      <c r="L19" s="12"/>
      <c r="M19" s="12"/>
      <c r="N19" s="12"/>
      <c r="O19" s="4"/>
      <c r="P19" s="4"/>
      <c r="Q19" s="15">
        <f t="shared" si="0"/>
        <v>0</v>
      </c>
    </row>
    <row r="20" spans="2:17" x14ac:dyDescent="0.35">
      <c r="B20" s="6">
        <v>12</v>
      </c>
      <c r="C20" s="17" t="s">
        <v>128</v>
      </c>
      <c r="D20" s="23" t="s">
        <v>117</v>
      </c>
      <c r="E20" s="23"/>
      <c r="F20" s="23"/>
      <c r="G20" s="23"/>
      <c r="H20" s="23"/>
      <c r="I20" s="23"/>
      <c r="J20" s="4">
        <v>0</v>
      </c>
      <c r="K20" s="12"/>
      <c r="L20" s="12"/>
      <c r="M20" s="12"/>
      <c r="N20" s="12"/>
      <c r="O20" s="4"/>
      <c r="P20" s="4"/>
      <c r="Q20" s="15">
        <f t="shared" si="0"/>
        <v>0</v>
      </c>
    </row>
    <row r="21" spans="2:17" x14ac:dyDescent="0.35">
      <c r="B21" s="6">
        <v>13</v>
      </c>
      <c r="C21" s="17" t="s">
        <v>129</v>
      </c>
      <c r="D21" s="23" t="s">
        <v>118</v>
      </c>
      <c r="E21" s="23"/>
      <c r="F21" s="23"/>
      <c r="G21" s="23"/>
      <c r="H21" s="23"/>
      <c r="I21" s="23"/>
      <c r="J21" s="4">
        <v>0</v>
      </c>
      <c r="K21" s="12"/>
      <c r="L21" s="12"/>
      <c r="M21" s="12"/>
      <c r="N21" s="12"/>
      <c r="O21" s="4"/>
      <c r="P21" s="4"/>
      <c r="Q21" s="15">
        <f t="shared" si="0"/>
        <v>0</v>
      </c>
    </row>
    <row r="22" spans="2:17" x14ac:dyDescent="0.35">
      <c r="B22" s="6"/>
      <c r="C22" s="6"/>
      <c r="D22" s="29"/>
      <c r="E22" s="29"/>
      <c r="F22" s="29"/>
      <c r="G22" s="29"/>
      <c r="H22" s="29"/>
      <c r="I22" s="29"/>
      <c r="J22" s="19"/>
      <c r="K22" s="12"/>
      <c r="L22" s="12"/>
      <c r="M22" s="12"/>
      <c r="N22" s="12"/>
      <c r="O22" s="4"/>
      <c r="P22" s="4"/>
      <c r="Q22" s="15">
        <f t="shared" si="0"/>
        <v>0</v>
      </c>
    </row>
    <row r="23" spans="2:17" x14ac:dyDescent="0.35">
      <c r="B23" s="6"/>
      <c r="C23" s="6"/>
      <c r="D23" s="29"/>
      <c r="E23" s="29"/>
      <c r="F23" s="29"/>
      <c r="G23" s="29"/>
      <c r="H23" s="29"/>
      <c r="I23" s="29"/>
      <c r="J23" s="12"/>
      <c r="K23" s="12"/>
      <c r="L23" s="12"/>
      <c r="M23" s="12"/>
      <c r="N23" s="12"/>
      <c r="O23" s="4"/>
      <c r="P23" s="4"/>
      <c r="Q23" s="15">
        <f t="shared" si="0"/>
        <v>0</v>
      </c>
    </row>
    <row r="24" spans="2:17" x14ac:dyDescent="0.35">
      <c r="B24" s="6"/>
      <c r="C24" s="6"/>
      <c r="D24" s="29"/>
      <c r="E24" s="29"/>
      <c r="F24" s="29"/>
      <c r="G24" s="29"/>
      <c r="H24" s="29"/>
      <c r="I24" s="29"/>
      <c r="J24" s="4"/>
      <c r="K24" s="12"/>
      <c r="L24" s="12"/>
      <c r="M24" s="12"/>
      <c r="N24" s="12"/>
      <c r="O24" s="4"/>
      <c r="P24" s="4"/>
      <c r="Q24" s="15">
        <v>0</v>
      </c>
    </row>
    <row r="25" spans="2:17" x14ac:dyDescent="0.35">
      <c r="B25" s="6"/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5">
        <f t="shared" ref="Q25:Q28" si="1">SUM(J25:P25)/4</f>
        <v>0</v>
      </c>
    </row>
    <row r="26" spans="2:17" x14ac:dyDescent="0.35">
      <c r="B26" s="6"/>
      <c r="C26" s="6"/>
      <c r="D26" s="29"/>
      <c r="E26" s="29"/>
      <c r="F26" s="29"/>
      <c r="G26" s="29"/>
      <c r="H26" s="29"/>
      <c r="I26" s="29"/>
      <c r="J26" s="12"/>
      <c r="K26" s="4"/>
      <c r="L26" s="12"/>
      <c r="M26" s="4"/>
      <c r="N26" s="4"/>
      <c r="O26" s="4"/>
      <c r="P26" s="4"/>
      <c r="Q26" s="15">
        <f t="shared" si="1"/>
        <v>0</v>
      </c>
    </row>
    <row r="27" spans="2:17" x14ac:dyDescent="0.35">
      <c r="B27" s="6"/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5">
        <f t="shared" si="1"/>
        <v>0</v>
      </c>
    </row>
    <row r="28" spans="2:17" x14ac:dyDescent="0.35">
      <c r="B28" s="6"/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5">
        <f t="shared" si="1"/>
        <v>0</v>
      </c>
    </row>
    <row r="29" spans="2:17" x14ac:dyDescent="0.35">
      <c r="B29" s="6"/>
      <c r="C29" s="6"/>
      <c r="D29" s="29"/>
      <c r="E29" s="29"/>
      <c r="F29" s="29"/>
      <c r="G29" s="29"/>
      <c r="H29" s="29"/>
      <c r="I29" s="29"/>
      <c r="J29" s="4"/>
      <c r="K29" s="16"/>
      <c r="L29" s="4"/>
      <c r="M29" s="4"/>
      <c r="N29" s="4"/>
      <c r="O29" s="4"/>
      <c r="P29" s="4"/>
      <c r="Q29" s="15">
        <f t="shared" ref="Q29:Q45" si="2">SUM(J29:P29)/7</f>
        <v>0</v>
      </c>
    </row>
    <row r="30" spans="2:17" x14ac:dyDescent="0.35">
      <c r="B30" s="6"/>
      <c r="C30" s="6"/>
      <c r="D30" s="29"/>
      <c r="E30" s="29"/>
      <c r="F30" s="29"/>
      <c r="G30" s="29"/>
      <c r="H30" s="29"/>
      <c r="I30" s="29"/>
      <c r="J30" s="4"/>
      <c r="K30" s="16"/>
      <c r="L30" s="4"/>
      <c r="M30" s="4"/>
      <c r="N30" s="4"/>
      <c r="O30" s="4"/>
      <c r="P30" s="4"/>
      <c r="Q30" s="15">
        <f t="shared" si="2"/>
        <v>0</v>
      </c>
    </row>
    <row r="31" spans="2:17" x14ac:dyDescent="0.35">
      <c r="B31" s="6"/>
      <c r="C31" s="6"/>
      <c r="D31" s="29"/>
      <c r="E31" s="29"/>
      <c r="F31" s="29"/>
      <c r="G31" s="29"/>
      <c r="H31" s="29"/>
      <c r="I31" s="29"/>
      <c r="J31" s="4"/>
      <c r="K31" s="16"/>
      <c r="L31" s="4"/>
      <c r="M31" s="4"/>
      <c r="N31" s="4"/>
      <c r="O31" s="4"/>
      <c r="P31" s="4"/>
      <c r="Q31" s="15">
        <f t="shared" si="2"/>
        <v>0</v>
      </c>
    </row>
    <row r="32" spans="2:17" x14ac:dyDescent="0.35">
      <c r="B32" s="6"/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5">
        <f t="shared" si="2"/>
        <v>0</v>
      </c>
    </row>
    <row r="33" spans="2:17" x14ac:dyDescent="0.35">
      <c r="B33" s="6"/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5">
        <f t="shared" si="2"/>
        <v>0</v>
      </c>
    </row>
    <row r="34" spans="2:17" x14ac:dyDescent="0.35">
      <c r="B34" s="6"/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5">
        <f t="shared" si="2"/>
        <v>0</v>
      </c>
    </row>
    <row r="35" spans="2:17" x14ac:dyDescent="0.35">
      <c r="B35" s="6"/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5">
        <f t="shared" si="2"/>
        <v>0</v>
      </c>
    </row>
    <row r="36" spans="2:17" x14ac:dyDescent="0.35">
      <c r="B36" s="6"/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5">
        <f t="shared" si="2"/>
        <v>0</v>
      </c>
    </row>
    <row r="37" spans="2:17" x14ac:dyDescent="0.35">
      <c r="B37" s="6"/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5">
        <f t="shared" si="2"/>
        <v>0</v>
      </c>
    </row>
    <row r="38" spans="2:17" x14ac:dyDescent="0.35">
      <c r="B38" s="6"/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5">
        <f t="shared" si="2"/>
        <v>0</v>
      </c>
    </row>
    <row r="39" spans="2:17" x14ac:dyDescent="0.35">
      <c r="B39" s="6"/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5">
        <f t="shared" si="2"/>
        <v>0</v>
      </c>
    </row>
    <row r="40" spans="2:17" x14ac:dyDescent="0.35">
      <c r="B40" s="6"/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3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3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3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3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35">
      <c r="B45" s="6"/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35">
      <c r="B46" s="6"/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3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35">
      <c r="B48" s="6"/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35">
      <c r="C49" s="24"/>
      <c r="D49" s="24"/>
      <c r="E49" s="1"/>
    </row>
    <row r="50" spans="3:17" x14ac:dyDescent="0.35">
      <c r="C50" s="24"/>
      <c r="D50" s="24"/>
      <c r="E50" s="1"/>
      <c r="H50" s="28" t="s">
        <v>19</v>
      </c>
      <c r="I50" s="28"/>
      <c r="J50" s="4">
        <f>COUNTIF(J9:J48,"&gt;=70")</f>
        <v>3</v>
      </c>
      <c r="K50" s="16">
        <f t="shared" ref="K50:P50" si="4">COUNTIF(K9:K48,"&gt;=70")</f>
        <v>0</v>
      </c>
      <c r="L50" s="16">
        <f>COUNTIF(L9:L48,"&gt;=70")</f>
        <v>0</v>
      </c>
      <c r="M50" s="4">
        <f>COUNTIF(M9:M48,"&gt;=70")</f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4">
        <f>COUNTIF(Q9:Q48,"&gt;=70")</f>
        <v>0</v>
      </c>
    </row>
    <row r="51" spans="3:17" x14ac:dyDescent="0.35">
      <c r="C51" s="24"/>
      <c r="D51" s="24"/>
      <c r="E51" s="8"/>
      <c r="H51" s="28" t="s">
        <v>20</v>
      </c>
      <c r="I51" s="28"/>
      <c r="J51" s="4">
        <f>COUNTIF(J9:J49,"&lt;70")</f>
        <v>10</v>
      </c>
      <c r="K51" s="16">
        <f t="shared" ref="K51:P51" si="5">COUNTIF(K9:K49,"&lt;70")</f>
        <v>0</v>
      </c>
      <c r="L51" s="16">
        <f>COUNTIF(L9:L49,"&lt;70")</f>
        <v>0</v>
      </c>
      <c r="M51" s="4">
        <f>COUNTIF(M9:M49,"&lt;70")</f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4">
        <f>COUNTIF(Q9:Q16,"&lt;70")</f>
        <v>8</v>
      </c>
    </row>
    <row r="52" spans="3:17" x14ac:dyDescent="0.35">
      <c r="C52" s="24"/>
      <c r="D52" s="24"/>
      <c r="E52" s="24"/>
      <c r="H52" s="28" t="s">
        <v>21</v>
      </c>
      <c r="I52" s="28"/>
      <c r="J52" s="4">
        <f>COUNT(J9:J48)</f>
        <v>13</v>
      </c>
      <c r="K52" s="16">
        <f t="shared" ref="K52:P52" si="6">COUNT(K9:K48)</f>
        <v>0</v>
      </c>
      <c r="L52" s="16">
        <f>COUNT(L9:L48)</f>
        <v>0</v>
      </c>
      <c r="M52" s="4">
        <f>COUNT(M9:M48)</f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4">
        <f>COUNT(Q9:Q16)</f>
        <v>8</v>
      </c>
    </row>
    <row r="53" spans="3:17" x14ac:dyDescent="0.35">
      <c r="C53" s="24"/>
      <c r="D53" s="24"/>
      <c r="E53" s="1"/>
      <c r="H53" s="25" t="s">
        <v>16</v>
      </c>
      <c r="I53" s="25"/>
      <c r="J53" s="9">
        <f>J50/J52</f>
        <v>0.23076923076923078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3">
        <f t="shared" si="7"/>
        <v>0</v>
      </c>
    </row>
    <row r="54" spans="3:17" x14ac:dyDescent="0.35">
      <c r="C54" s="24"/>
      <c r="D54" s="24"/>
      <c r="E54" s="1"/>
      <c r="H54" s="25" t="s">
        <v>17</v>
      </c>
      <c r="I54" s="25"/>
      <c r="J54" s="9">
        <f>J51/J52</f>
        <v>0.76923076923076927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3">
        <f t="shared" si="8"/>
        <v>1</v>
      </c>
    </row>
    <row r="55" spans="3:17" x14ac:dyDescent="0.35">
      <c r="C55" s="24"/>
      <c r="D55" s="24"/>
      <c r="E55" s="8"/>
    </row>
    <row r="56" spans="3:17" x14ac:dyDescent="0.35">
      <c r="C56" s="1"/>
      <c r="D56" s="1"/>
      <c r="E56" s="8"/>
    </row>
    <row r="58" spans="3:17" x14ac:dyDescent="0.35">
      <c r="J58" s="26" t="s">
        <v>24</v>
      </c>
      <c r="K58" s="26"/>
      <c r="L58" s="26"/>
      <c r="M58" s="26"/>
      <c r="N58" s="26"/>
      <c r="O58" s="26"/>
      <c r="P58" s="26"/>
    </row>
    <row r="59" spans="3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2"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9:I9"/>
    <mergeCell ref="D10:I10"/>
    <mergeCell ref="D11:I11"/>
    <mergeCell ref="D12:I12"/>
    <mergeCell ref="D13:I13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I.O</vt:lpstr>
      <vt:lpstr>HSI A</vt:lpstr>
      <vt:lpstr>HSI B</vt:lpstr>
      <vt:lpstr>ADO II</vt:lpstr>
      <vt:lpstr>ING 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2024-04-17T16:51:53Z</dcterms:modified>
</cp:coreProperties>
</file>