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Parcial\R3\"/>
    </mc:Choice>
  </mc:AlternateContent>
  <xr:revisionPtr revIDLastSave="0" documentId="13_ncr:1_{5D6DB8C2-F680-4221-BC15-6D0753B73A1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oo" sheetId="1" r:id="rId1"/>
    <sheet name="AyO" sheetId="2" r:id="rId2"/>
    <sheet name="TCD" sheetId="3" r:id="rId3"/>
    <sheet name="SA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43" i="1" l="1"/>
  <c r="U46" i="1"/>
  <c r="V48" i="1"/>
  <c r="W16" i="3" l="1"/>
  <c r="W9" i="3"/>
  <c r="V16" i="3"/>
  <c r="V9" i="3"/>
  <c r="T16" i="3"/>
  <c r="T9" i="3"/>
  <c r="P56" i="4" l="1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U30" i="4"/>
  <c r="Q30" i="4"/>
  <c r="T29" i="4"/>
  <c r="Q29" i="4"/>
  <c r="Q28" i="4"/>
  <c r="Q27" i="4"/>
  <c r="Q26" i="4"/>
  <c r="T25" i="4"/>
  <c r="Q25" i="4"/>
  <c r="Q24" i="4"/>
  <c r="Q55" i="4" s="1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4" i="4"/>
  <c r="O57" i="3"/>
  <c r="M57" i="3"/>
  <c r="P56" i="3"/>
  <c r="P58" i="3" s="1"/>
  <c r="O56" i="3"/>
  <c r="N56" i="3"/>
  <c r="N58" i="3" s="1"/>
  <c r="M56" i="3"/>
  <c r="L56" i="3"/>
  <c r="K56" i="3"/>
  <c r="J56" i="3"/>
  <c r="J58" i="3" s="1"/>
  <c r="P55" i="3"/>
  <c r="O55" i="3"/>
  <c r="O58" i="3" s="1"/>
  <c r="N55" i="3"/>
  <c r="M55" i="3"/>
  <c r="M58" i="3" s="1"/>
  <c r="L55" i="3"/>
  <c r="K55" i="3"/>
  <c r="J55" i="3"/>
  <c r="P54" i="3"/>
  <c r="P57" i="3" s="1"/>
  <c r="O54" i="3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W25" i="3"/>
  <c r="Q25" i="3"/>
  <c r="Q24" i="3"/>
  <c r="V23" i="3"/>
  <c r="Q23" i="3"/>
  <c r="Q22" i="3"/>
  <c r="T21" i="3"/>
  <c r="Q21" i="3"/>
  <c r="Q20" i="3"/>
  <c r="Q19" i="3"/>
  <c r="Q18" i="3"/>
  <c r="Q17" i="3"/>
  <c r="Q16" i="3"/>
  <c r="Q15" i="3"/>
  <c r="Q14" i="3"/>
  <c r="Q13" i="3"/>
  <c r="Q12" i="3"/>
  <c r="Q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10" i="3"/>
  <c r="Q54" i="3" s="1"/>
  <c r="B10" i="3"/>
  <c r="Q9" i="3"/>
  <c r="N4" i="3"/>
  <c r="L58" i="2"/>
  <c r="M57" i="2"/>
  <c r="P56" i="2"/>
  <c r="P58" i="2" s="1"/>
  <c r="O56" i="2"/>
  <c r="O58" i="2" s="1"/>
  <c r="N56" i="2"/>
  <c r="N58" i="2" s="1"/>
  <c r="M56" i="2"/>
  <c r="L56" i="2"/>
  <c r="K56" i="2"/>
  <c r="J56" i="2"/>
  <c r="J58" i="2" s="1"/>
  <c r="P55" i="2"/>
  <c r="O55" i="2"/>
  <c r="N55" i="2"/>
  <c r="M55" i="2"/>
  <c r="M58" i="2" s="1"/>
  <c r="L55" i="2"/>
  <c r="K55" i="2"/>
  <c r="J55" i="2"/>
  <c r="P54" i="2"/>
  <c r="P57" i="2" s="1"/>
  <c r="O54" i="2"/>
  <c r="O57" i="2" s="1"/>
  <c r="N54" i="2"/>
  <c r="N57" i="2" s="1"/>
  <c r="M54" i="2"/>
  <c r="L54" i="2"/>
  <c r="L57" i="2" s="1"/>
  <c r="K54" i="2"/>
  <c r="J54" i="2"/>
  <c r="J57" i="2" s="1"/>
  <c r="Q53" i="2"/>
  <c r="Q52" i="2"/>
  <c r="Q51" i="2"/>
  <c r="Q50" i="2"/>
  <c r="Q49" i="2"/>
  <c r="Q48" i="2"/>
  <c r="Q47" i="2"/>
  <c r="Q46" i="2"/>
  <c r="V45" i="2"/>
  <c r="W46" i="2" s="1"/>
  <c r="Q45" i="2"/>
  <c r="Q44" i="2"/>
  <c r="T43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9" i="2"/>
  <c r="N4" i="2"/>
  <c r="P57" i="1"/>
  <c r="M57" i="1"/>
  <c r="P56" i="1"/>
  <c r="O56" i="1"/>
  <c r="O58" i="1" s="1"/>
  <c r="N56" i="1"/>
  <c r="N58" i="1" s="1"/>
  <c r="M56" i="1"/>
  <c r="L56" i="1"/>
  <c r="K56" i="1"/>
  <c r="J56" i="1"/>
  <c r="J58" i="1" s="1"/>
  <c r="P55" i="1"/>
  <c r="P58" i="1" s="1"/>
  <c r="O55" i="1"/>
  <c r="N55" i="1"/>
  <c r="M55" i="1"/>
  <c r="M58" i="1" s="1"/>
  <c r="L55" i="1"/>
  <c r="K55" i="1"/>
  <c r="J55" i="1"/>
  <c r="P54" i="1"/>
  <c r="O54" i="1"/>
  <c r="O57" i="1" s="1"/>
  <c r="N54" i="1"/>
  <c r="N57" i="1" s="1"/>
  <c r="M54" i="1"/>
  <c r="L54" i="1"/>
  <c r="L57" i="1" s="1"/>
  <c r="K54" i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N4" i="1"/>
  <c r="Q56" i="4" l="1"/>
  <c r="Q58" i="4" s="1"/>
  <c r="L57" i="3"/>
  <c r="L58" i="3"/>
  <c r="Q55" i="3"/>
  <c r="K58" i="3"/>
  <c r="Q55" i="2"/>
  <c r="K57" i="2"/>
  <c r="K58" i="2"/>
  <c r="K58" i="1"/>
  <c r="K57" i="1"/>
  <c r="Q55" i="1"/>
  <c r="L58" i="1"/>
  <c r="Q54" i="1"/>
  <c r="Q56" i="1"/>
  <c r="Q54" i="2"/>
  <c r="Q56" i="2"/>
  <c r="Q56" i="3"/>
  <c r="Q57" i="3" s="1"/>
  <c r="Q54" i="4"/>
  <c r="Q57" i="4" l="1"/>
  <c r="Q57" i="2"/>
  <c r="Q58" i="2"/>
  <c r="Q58" i="1"/>
  <c r="Q57" i="1"/>
  <c r="Q58" i="3"/>
</calcChain>
</file>

<file path=xl/sharedStrings.xml><?xml version="1.0" encoding="utf-8"?>
<sst xmlns="http://schemas.openxmlformats.org/spreadsheetml/2006/main" count="272" uniqueCount="194">
  <si>
    <t>INSTITUTO TECNOLOGCIO SUPERIOR DE SAN ANDRES TUXTLA</t>
  </si>
  <si>
    <t>REPORTE DE CALIFICACIONES</t>
  </si>
  <si>
    <t>MATERIA</t>
  </si>
  <si>
    <t>Programación Orientada a Objetos</t>
  </si>
  <si>
    <t>GRUPO</t>
  </si>
  <si>
    <t>210-A</t>
  </si>
  <si>
    <t>FECHA</t>
  </si>
  <si>
    <t>PERIODO</t>
  </si>
  <si>
    <t>Febrero - Junio 2024</t>
  </si>
  <si>
    <t>CATEDRATICO</t>
  </si>
  <si>
    <t>Rogelio Enrique Telona Torres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</si>
  <si>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</si>
  <si>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</si>
  <si>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</si>
  <si>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</si>
  <si>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</si>
  <si>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</si>
  <si>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</si>
  <si>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</si>
  <si>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</si>
  <si>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</si>
  <si>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</si>
  <si>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</si>
  <si>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</si>
  <si>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</si>
  <si>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</si>
  <si>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</si>
  <si>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</si>
  <si>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</si>
  <si>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</si>
  <si>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</si>
  <si>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</si>
  <si>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</si>
  <si>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</si>
  <si>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</si>
  <si>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</si>
  <si>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</si>
  <si>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</si>
  <si>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</si>
  <si>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</si>
  <si>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</si>
  <si>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</si>
  <si>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</si>
  <si>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</si>
  <si>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</si>
  <si>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</si>
  <si>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</si>
  <si>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</si>
  <si>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</si>
  <si>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</si>
  <si>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</si>
  <si>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</si>
  <si>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</si>
  <si>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</si>
  <si>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</si>
  <si>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</si>
  <si>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</si>
  <si>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</si>
  <si>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</si>
  <si>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</si>
  <si>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</si>
  <si>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</si>
  <si>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</si>
  <si>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</si>
  <si>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</si>
  <si>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</si>
  <si>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221U0514</t>
  </si>
  <si>
    <t>REYES TEPOX PABLO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</si>
  <si>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</si>
  <si>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</si>
  <si>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</si>
  <si>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</si>
  <si>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</si>
  <si>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</si>
  <si>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</si>
  <si>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</si>
  <si>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</si>
  <si>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</si>
  <si>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</si>
  <si>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</si>
  <si>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APROBADOS</t>
  </si>
  <si>
    <t>REPROBADOS</t>
  </si>
  <si>
    <t>TOTAL</t>
  </si>
  <si>
    <t>% APROBACION</t>
  </si>
  <si>
    <t>% REPROBACION</t>
  </si>
  <si>
    <t>FIRMA DEL CATEDRATICO</t>
  </si>
  <si>
    <t>Administración y organización de datos</t>
  </si>
  <si>
    <t>410-A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</si>
  <si>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</si>
  <si>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</si>
  <si>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</si>
  <si>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</si>
  <si>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</si>
  <si>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</si>
  <si>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</si>
  <si>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</si>
  <si>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</si>
  <si>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</si>
  <si>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</si>
  <si>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</si>
  <si>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</si>
  <si>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</si>
  <si>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</si>
  <si>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</si>
  <si>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</si>
  <si>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</si>
  <si>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</si>
  <si>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</si>
  <si>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</si>
  <si>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</si>
  <si>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</si>
  <si>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</si>
  <si>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</si>
  <si>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</si>
  <si>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</si>
  <si>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</si>
  <si>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</si>
  <si>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</si>
  <si>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</si>
  <si>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</si>
  <si>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</si>
  <si>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</si>
  <si>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</si>
  <si>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</si>
  <si>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</si>
  <si>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</si>
  <si>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</si>
  <si>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</si>
  <si>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</si>
  <si>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</si>
  <si>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</si>
  <si>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</si>
  <si>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Tópicos de ciencia de datos</t>
  </si>
  <si>
    <t>810-A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</si>
  <si>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</si>
  <si>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</si>
  <si>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</si>
  <si>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</si>
  <si>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</si>
  <si>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</si>
  <si>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</si>
  <si>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</si>
  <si>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</si>
  <si>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</si>
  <si>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</si>
  <si>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</si>
  <si>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</si>
  <si>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</si>
  <si>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Software de Aplicación ejecutivo</t>
  </si>
  <si>
    <t>207-B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</si>
  <si>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</si>
  <si>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</si>
  <si>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</si>
  <si>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</si>
  <si>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</si>
  <si>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</si>
  <si>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</si>
  <si>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>CASTILLO GONZALEZ VALERIA</t>
  </si>
  <si>
    <t>231U0667</t>
  </si>
  <si>
    <t>CASTILLO MONTALVO FERNADA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</si>
  <si>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</si>
  <si>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</si>
  <si>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</si>
  <si>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</si>
  <si>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</si>
  <si>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</si>
  <si>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</si>
  <si>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</si>
  <si>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</si>
  <si>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</si>
  <si>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</si>
  <si>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</si>
  <si>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</si>
  <si>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</si>
  <si>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</si>
  <si>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</si>
  <si>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</si>
  <si>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</si>
  <si>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</si>
  <si>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</si>
  <si>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</si>
  <si>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RAMIREZ VENTURA ANGELES JANNETH</t>
  </si>
  <si>
    <t>231U0669</t>
  </si>
  <si>
    <t>SERRANO LOPEZ ESTEFANIA</t>
  </si>
  <si>
    <t>231U0320</t>
  </si>
  <si>
    <t>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</si>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</sst>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</font>
    <font>
      <sz val="11"/>
      <color theme="0"/>
      <name val="Calibri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6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0" fontId="3" fillId="0" borderId="2" xfId="0" applyFont="1" applyBorder="1"/>
    <xf numFmtId="0" fontId="2" fillId="3" borderId="3" xfId="0" applyFont="1" applyFill="1" applyBorder="1" applyAlignment="1">
      <alignment horizontal="center"/>
    </xf>
    <xf numFmtId="9" fontId="2" fillId="3" borderId="2" xfId="1" applyFont="1" applyFill="1" applyBorder="1" applyAlignment="1" applyProtection="1">
      <alignment horizontal="center"/>
    </xf>
    <xf numFmtId="9" fontId="6" fillId="3" borderId="2" xfId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1" fontId="4" fillId="0" borderId="2" xfId="0" applyNumberFormat="1" applyFont="1" applyBorder="1"/>
    <xf numFmtId="1" fontId="4" fillId="4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" fontId="10" fillId="5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2"/>
  <sheetViews>
    <sheetView tabSelected="1" topLeftCell="A8" zoomScale="70" zoomScaleNormal="70" workbookViewId="0">
      <selection activeCell="Y8" sqref="Y1:Z1048576"/>
    </sheetView>
  </sheetViews>
  <sheetFormatPr baseColWidth="10" defaultColWidth="10.54296875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1796875" customWidth="1"/>
    <col min="21" max="22" width="9.08984375" customWidth="1"/>
    <col min="25" max="26" width="0" hidden="1" customWidth="1"/>
  </cols>
  <sheetData>
    <row r="2" spans="2:26" ht="15.5" x14ac:dyDescent="0.3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7"/>
      <c r="R2" s="7"/>
    </row>
    <row r="3" spans="2:26" x14ac:dyDescent="0.3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2:26" x14ac:dyDescent="0.35">
      <c r="C4" t="s">
        <v>2</v>
      </c>
      <c r="D4" s="28" t="s">
        <v>3</v>
      </c>
      <c r="E4" s="28"/>
      <c r="F4" s="28"/>
      <c r="G4" s="28"/>
      <c r="I4" t="s">
        <v>4</v>
      </c>
      <c r="J4" s="29" t="s">
        <v>5</v>
      </c>
      <c r="K4" s="29"/>
      <c r="M4" t="s">
        <v>6</v>
      </c>
      <c r="N4" s="30">
        <f ca="1">TODAY()</f>
        <v>45434</v>
      </c>
      <c r="O4" s="30"/>
    </row>
    <row r="5" spans="2:26" ht="6.75" customHeight="1" x14ac:dyDescent="0.35">
      <c r="D5" s="8"/>
      <c r="E5" s="8"/>
      <c r="F5" s="8"/>
      <c r="G5" s="8"/>
    </row>
    <row r="6" spans="2:26" x14ac:dyDescent="0.35">
      <c r="C6" t="s">
        <v>7</v>
      </c>
      <c r="D6" s="29" t="s">
        <v>8</v>
      </c>
      <c r="E6" s="29"/>
      <c r="F6" s="29"/>
      <c r="G6" s="29"/>
      <c r="I6" s="31" t="s">
        <v>9</v>
      </c>
      <c r="J6" s="31"/>
      <c r="K6" s="32" t="s">
        <v>10</v>
      </c>
      <c r="L6" s="32"/>
      <c r="M6" s="32"/>
      <c r="N6" s="32"/>
      <c r="O6" s="32"/>
      <c r="P6" s="32"/>
    </row>
    <row r="7" spans="2:26" ht="11.25" customHeight="1" x14ac:dyDescent="0.35"/>
    <row r="8" spans="2:26" x14ac:dyDescent="0.3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6" x14ac:dyDescent="0.35">
      <c r="B9" s="4">
        <v>1</v>
      </c>
      <c r="C9" s="9" t="s">
        <v>22</v>
      </c>
      <c r="D9" s="33" t="s">
        <v>23</v>
      </c>
      <c r="E9" s="33"/>
      <c r="F9" s="33"/>
      <c r="G9" s="33"/>
      <c r="H9" s="33"/>
      <c r="I9" s="33"/>
      <c r="J9" s="11">
        <v>100</v>
      </c>
      <c r="K9" s="45">
        <v>80</v>
      </c>
      <c r="L9" s="45">
        <v>80</v>
      </c>
      <c r="M9" s="3"/>
      <c r="N9" s="3"/>
      <c r="O9" s="3"/>
      <c r="P9" s="3"/>
      <c r="Q9" s="12">
        <f t="shared" ref="Q9:Q53" si="0">SUM(J9:P9)/7</f>
        <v>37.142857142857146</v>
      </c>
      <c r="Y9" s="11">
        <v>80</v>
      </c>
      <c r="Z9" s="11">
        <v>80</v>
      </c>
    </row>
    <row r="10" spans="2:26" x14ac:dyDescent="0.35">
      <c r="B10" s="4">
        <f t="shared" ref="B10:B53" si="1">B9+1</f>
        <v>2</v>
      </c>
      <c r="C10" s="9" t="s">
        <v>24</v>
      </c>
      <c r="D10" s="33" t="s">
        <v>25</v>
      </c>
      <c r="E10" s="33"/>
      <c r="F10" s="33"/>
      <c r="G10" s="33"/>
      <c r="H10" s="33"/>
      <c r="I10" s="33"/>
      <c r="J10" s="11">
        <v>70</v>
      </c>
      <c r="K10" s="45">
        <v>70</v>
      </c>
      <c r="L10" s="45">
        <v>70</v>
      </c>
      <c r="M10" s="3"/>
      <c r="N10" s="3"/>
      <c r="O10" s="3"/>
      <c r="P10" s="3"/>
      <c r="Q10" s="12">
        <f t="shared" si="0"/>
        <v>30</v>
      </c>
      <c r="Y10" s="11">
        <v>70</v>
      </c>
      <c r="Z10" s="11">
        <v>70</v>
      </c>
    </row>
    <row r="11" spans="2:26" x14ac:dyDescent="0.35">
      <c r="B11" s="4">
        <f t="shared" si="1"/>
        <v>3</v>
      </c>
      <c r="C11" s="9" t="s">
        <v>26</v>
      </c>
      <c r="D11" s="33" t="s">
        <v>27</v>
      </c>
      <c r="E11" s="33"/>
      <c r="F11" s="33"/>
      <c r="G11" s="33"/>
      <c r="H11" s="33"/>
      <c r="I11" s="33"/>
      <c r="J11" s="11">
        <v>75</v>
      </c>
      <c r="K11" s="45">
        <v>75</v>
      </c>
      <c r="L11" s="45">
        <v>75</v>
      </c>
      <c r="M11" s="3"/>
      <c r="N11" s="3"/>
      <c r="O11" s="3"/>
      <c r="P11" s="3"/>
      <c r="Q11" s="12">
        <f t="shared" si="0"/>
        <v>32.142857142857146</v>
      </c>
      <c r="Y11" s="11">
        <v>75</v>
      </c>
      <c r="Z11" s="23">
        <v>75</v>
      </c>
    </row>
    <row r="12" spans="2:26" x14ac:dyDescent="0.35">
      <c r="B12" s="4">
        <f t="shared" si="1"/>
        <v>4</v>
      </c>
      <c r="C12" s="9" t="s">
        <v>28</v>
      </c>
      <c r="D12" s="33" t="s">
        <v>29</v>
      </c>
      <c r="E12" s="33"/>
      <c r="F12" s="33"/>
      <c r="G12" s="33"/>
      <c r="H12" s="33"/>
      <c r="I12" s="33"/>
      <c r="J12" s="11">
        <v>70</v>
      </c>
      <c r="K12" s="45">
        <v>70</v>
      </c>
      <c r="L12" s="45">
        <v>70</v>
      </c>
      <c r="M12" s="3"/>
      <c r="N12" s="3"/>
      <c r="O12" s="3"/>
      <c r="P12" s="3"/>
      <c r="Q12" s="12">
        <f t="shared" si="0"/>
        <v>30</v>
      </c>
      <c r="Y12" s="11">
        <v>70</v>
      </c>
      <c r="Z12" s="11">
        <v>70</v>
      </c>
    </row>
    <row r="13" spans="2:26" x14ac:dyDescent="0.35">
      <c r="B13" s="4">
        <f t="shared" si="1"/>
        <v>5</v>
      </c>
      <c r="C13" s="9" t="s">
        <v>30</v>
      </c>
      <c r="D13" s="33" t="s">
        <v>31</v>
      </c>
      <c r="E13" s="33"/>
      <c r="F13" s="33"/>
      <c r="G13" s="33"/>
      <c r="H13" s="33"/>
      <c r="I13" s="33"/>
      <c r="J13" s="11">
        <v>75</v>
      </c>
      <c r="K13" s="45">
        <v>90</v>
      </c>
      <c r="L13" s="45">
        <v>90</v>
      </c>
      <c r="M13" s="3"/>
      <c r="N13" s="3"/>
      <c r="O13" s="3"/>
      <c r="P13" s="3"/>
      <c r="Q13" s="12">
        <f t="shared" si="0"/>
        <v>36.428571428571431</v>
      </c>
      <c r="Y13" s="22">
        <v>90</v>
      </c>
      <c r="Z13" s="22">
        <v>90</v>
      </c>
    </row>
    <row r="14" spans="2:26" x14ac:dyDescent="0.35">
      <c r="B14" s="4">
        <f t="shared" si="1"/>
        <v>6</v>
      </c>
      <c r="C14" s="9" t="s">
        <v>32</v>
      </c>
      <c r="D14" s="33" t="s">
        <v>33</v>
      </c>
      <c r="E14" s="33"/>
      <c r="F14" s="33"/>
      <c r="G14" s="33"/>
      <c r="H14" s="33"/>
      <c r="I14" s="33"/>
      <c r="J14" s="11">
        <v>75</v>
      </c>
      <c r="K14" s="45">
        <v>75</v>
      </c>
      <c r="L14" s="45">
        <v>75</v>
      </c>
      <c r="M14" s="3"/>
      <c r="N14" s="3"/>
      <c r="O14" s="3"/>
      <c r="P14" s="3"/>
      <c r="Q14" s="12">
        <f t="shared" si="0"/>
        <v>32.142857142857146</v>
      </c>
      <c r="Y14" s="11">
        <v>75</v>
      </c>
      <c r="Z14" s="11">
        <v>75</v>
      </c>
    </row>
    <row r="15" spans="2:26" x14ac:dyDescent="0.35">
      <c r="B15" s="4">
        <f t="shared" si="1"/>
        <v>7</v>
      </c>
      <c r="C15" s="9" t="s">
        <v>34</v>
      </c>
      <c r="D15" s="33" t="s">
        <v>35</v>
      </c>
      <c r="E15" s="33"/>
      <c r="F15" s="33"/>
      <c r="G15" s="33"/>
      <c r="H15" s="33"/>
      <c r="I15" s="33"/>
      <c r="J15" s="11">
        <v>100</v>
      </c>
      <c r="K15" s="45">
        <v>100</v>
      </c>
      <c r="L15" s="45">
        <v>100</v>
      </c>
      <c r="M15" s="3"/>
      <c r="N15" s="3"/>
      <c r="O15" s="3"/>
      <c r="P15" s="3"/>
      <c r="Q15" s="12">
        <f t="shared" si="0"/>
        <v>42.857142857142854</v>
      </c>
      <c r="Y15" s="22">
        <v>100</v>
      </c>
      <c r="Z15" s="22">
        <v>100</v>
      </c>
    </row>
    <row r="16" spans="2:26" x14ac:dyDescent="0.35">
      <c r="B16" s="4">
        <f t="shared" si="1"/>
        <v>8</v>
      </c>
      <c r="C16" s="9" t="s">
        <v>36</v>
      </c>
      <c r="D16" s="33" t="s">
        <v>37</v>
      </c>
      <c r="E16" s="33"/>
      <c r="F16" s="33"/>
      <c r="G16" s="33"/>
      <c r="H16" s="33"/>
      <c r="I16" s="33"/>
      <c r="J16" s="11">
        <v>0</v>
      </c>
      <c r="K16" s="45">
        <v>0</v>
      </c>
      <c r="L16" s="45">
        <v>0</v>
      </c>
      <c r="M16" s="3"/>
      <c r="N16" s="3"/>
      <c r="O16" s="3"/>
      <c r="P16" s="3"/>
      <c r="Q16" s="12">
        <f t="shared" si="0"/>
        <v>0</v>
      </c>
      <c r="Y16" s="11">
        <v>0</v>
      </c>
      <c r="Z16" s="23">
        <v>0</v>
      </c>
    </row>
    <row r="17" spans="2:26" x14ac:dyDescent="0.35">
      <c r="B17" s="4">
        <f t="shared" si="1"/>
        <v>9</v>
      </c>
      <c r="C17" s="9" t="s">
        <v>38</v>
      </c>
      <c r="D17" s="33" t="s">
        <v>39</v>
      </c>
      <c r="E17" s="33"/>
      <c r="F17" s="33"/>
      <c r="G17" s="33"/>
      <c r="H17" s="33"/>
      <c r="I17" s="33"/>
      <c r="J17" s="11">
        <v>75</v>
      </c>
      <c r="K17" s="45">
        <v>80</v>
      </c>
      <c r="L17" s="45">
        <v>80</v>
      </c>
      <c r="M17" s="3"/>
      <c r="N17" s="3"/>
      <c r="O17" s="3"/>
      <c r="P17" s="3"/>
      <c r="Q17" s="12">
        <f t="shared" si="0"/>
        <v>33.571428571428569</v>
      </c>
      <c r="Y17" s="11">
        <v>80</v>
      </c>
      <c r="Z17" s="23">
        <v>80</v>
      </c>
    </row>
    <row r="18" spans="2:26" x14ac:dyDescent="0.35">
      <c r="B18" s="4">
        <f t="shared" si="1"/>
        <v>10</v>
      </c>
      <c r="C18" s="9" t="s">
        <v>40</v>
      </c>
      <c r="D18" s="33" t="s">
        <v>41</v>
      </c>
      <c r="E18" s="33"/>
      <c r="F18" s="33"/>
      <c r="G18" s="33"/>
      <c r="H18" s="33"/>
      <c r="I18" s="33"/>
      <c r="J18" s="11">
        <v>70</v>
      </c>
      <c r="K18" s="45">
        <v>80</v>
      </c>
      <c r="L18" s="45">
        <v>80</v>
      </c>
      <c r="M18" s="3"/>
      <c r="N18" s="3"/>
      <c r="O18" s="3"/>
      <c r="P18" s="3"/>
      <c r="Q18" s="12">
        <f t="shared" si="0"/>
        <v>32.857142857142854</v>
      </c>
      <c r="Y18" s="22">
        <v>80</v>
      </c>
      <c r="Z18" s="22">
        <v>80</v>
      </c>
    </row>
    <row r="19" spans="2:26" x14ac:dyDescent="0.35">
      <c r="B19" s="4">
        <f t="shared" si="1"/>
        <v>11</v>
      </c>
      <c r="C19" s="9" t="s">
        <v>42</v>
      </c>
      <c r="D19" s="33" t="s">
        <v>43</v>
      </c>
      <c r="E19" s="33"/>
      <c r="F19" s="33"/>
      <c r="G19" s="33"/>
      <c r="H19" s="33"/>
      <c r="I19" s="33"/>
      <c r="J19" s="11">
        <v>86</v>
      </c>
      <c r="K19" s="45">
        <v>86</v>
      </c>
      <c r="L19" s="45">
        <v>86</v>
      </c>
      <c r="M19" s="3"/>
      <c r="N19" s="3"/>
      <c r="O19" s="3"/>
      <c r="P19" s="3"/>
      <c r="Q19" s="12">
        <f t="shared" si="0"/>
        <v>36.857142857142854</v>
      </c>
      <c r="Y19" s="11">
        <v>86</v>
      </c>
      <c r="Z19" s="11">
        <v>86</v>
      </c>
    </row>
    <row r="20" spans="2:26" x14ac:dyDescent="0.35">
      <c r="B20" s="4">
        <f t="shared" si="1"/>
        <v>12</v>
      </c>
      <c r="C20" s="9" t="s">
        <v>44</v>
      </c>
      <c r="D20" s="33" t="s">
        <v>45</v>
      </c>
      <c r="E20" s="33"/>
      <c r="F20" s="33"/>
      <c r="G20" s="33"/>
      <c r="H20" s="33"/>
      <c r="I20" s="33"/>
      <c r="J20" s="11">
        <v>95</v>
      </c>
      <c r="K20" s="45">
        <v>80</v>
      </c>
      <c r="L20" s="45">
        <v>80</v>
      </c>
      <c r="M20" s="3"/>
      <c r="N20" s="3"/>
      <c r="O20" s="3"/>
      <c r="P20" s="3"/>
      <c r="Q20" s="12">
        <f t="shared" si="0"/>
        <v>36.428571428571431</v>
      </c>
      <c r="Y20" s="11">
        <v>80</v>
      </c>
      <c r="Z20" s="23">
        <v>80</v>
      </c>
    </row>
    <row r="21" spans="2:26" x14ac:dyDescent="0.35">
      <c r="B21" s="4">
        <f t="shared" si="1"/>
        <v>13</v>
      </c>
      <c r="C21" s="9" t="s">
        <v>46</v>
      </c>
      <c r="D21" s="33" t="s">
        <v>47</v>
      </c>
      <c r="E21" s="33"/>
      <c r="F21" s="33"/>
      <c r="G21" s="33"/>
      <c r="H21" s="33"/>
      <c r="I21" s="33"/>
      <c r="J21" s="11">
        <v>100</v>
      </c>
      <c r="K21" s="45">
        <v>100</v>
      </c>
      <c r="L21" s="45">
        <v>100</v>
      </c>
      <c r="M21" s="3"/>
      <c r="N21" s="3"/>
      <c r="O21" s="3"/>
      <c r="P21" s="3"/>
      <c r="Q21" s="12">
        <f t="shared" si="0"/>
        <v>42.857142857142854</v>
      </c>
      <c r="Y21" s="11">
        <v>100</v>
      </c>
      <c r="Z21" s="11">
        <v>100</v>
      </c>
    </row>
    <row r="22" spans="2:26" x14ac:dyDescent="0.35">
      <c r="B22" s="4">
        <f t="shared" si="1"/>
        <v>14</v>
      </c>
      <c r="C22" s="9" t="s">
        <v>48</v>
      </c>
      <c r="D22" s="33" t="s">
        <v>49</v>
      </c>
      <c r="E22" s="33"/>
      <c r="F22" s="33"/>
      <c r="G22" s="33"/>
      <c r="H22" s="33"/>
      <c r="I22" s="33"/>
      <c r="J22" s="11">
        <v>86</v>
      </c>
      <c r="K22" s="45">
        <v>86</v>
      </c>
      <c r="L22" s="45">
        <v>86</v>
      </c>
      <c r="M22" s="3"/>
      <c r="N22" s="3"/>
      <c r="O22" s="3"/>
      <c r="P22" s="3"/>
      <c r="Q22" s="12">
        <f t="shared" si="0"/>
        <v>36.857142857142854</v>
      </c>
      <c r="Y22" s="11">
        <v>86</v>
      </c>
      <c r="Z22" s="11">
        <v>86</v>
      </c>
    </row>
    <row r="23" spans="2:26" x14ac:dyDescent="0.35">
      <c r="B23" s="4">
        <f t="shared" si="1"/>
        <v>15</v>
      </c>
      <c r="C23" s="9" t="s">
        <v>50</v>
      </c>
      <c r="D23" s="33" t="s">
        <v>51</v>
      </c>
      <c r="E23" s="33"/>
      <c r="F23" s="33"/>
      <c r="G23" s="33"/>
      <c r="H23" s="33"/>
      <c r="I23" s="33"/>
      <c r="J23" s="11">
        <v>70</v>
      </c>
      <c r="K23" s="45">
        <v>70</v>
      </c>
      <c r="L23" s="45">
        <v>70</v>
      </c>
      <c r="M23" s="3"/>
      <c r="N23" s="3"/>
      <c r="O23" s="3"/>
      <c r="P23" s="3"/>
      <c r="Q23" s="12">
        <f t="shared" si="0"/>
        <v>30</v>
      </c>
      <c r="Y23" s="11">
        <v>70</v>
      </c>
      <c r="Z23" s="11">
        <v>70</v>
      </c>
    </row>
    <row r="24" spans="2:26" x14ac:dyDescent="0.35">
      <c r="B24" s="4">
        <f t="shared" si="1"/>
        <v>16</v>
      </c>
      <c r="C24" s="9" t="s">
        <v>52</v>
      </c>
      <c r="D24" s="33" t="s">
        <v>53</v>
      </c>
      <c r="E24" s="33"/>
      <c r="F24" s="33"/>
      <c r="G24" s="33"/>
      <c r="H24" s="33"/>
      <c r="I24" s="33"/>
      <c r="J24" s="11">
        <v>75</v>
      </c>
      <c r="K24" s="45">
        <v>75</v>
      </c>
      <c r="L24" s="45">
        <v>75</v>
      </c>
      <c r="M24" s="3"/>
      <c r="N24" s="3"/>
      <c r="O24" s="3"/>
      <c r="P24" s="3"/>
      <c r="Q24" s="12">
        <f t="shared" si="0"/>
        <v>32.142857142857146</v>
      </c>
      <c r="Y24" s="11">
        <v>75</v>
      </c>
      <c r="Z24" s="23">
        <v>75</v>
      </c>
    </row>
    <row r="25" spans="2:26" x14ac:dyDescent="0.35">
      <c r="B25" s="4">
        <f t="shared" si="1"/>
        <v>17</v>
      </c>
      <c r="C25" s="9" t="s">
        <v>54</v>
      </c>
      <c r="D25" s="33" t="s">
        <v>55</v>
      </c>
      <c r="E25" s="33"/>
      <c r="F25" s="33"/>
      <c r="G25" s="33"/>
      <c r="H25" s="33"/>
      <c r="I25" s="33"/>
      <c r="J25" s="11">
        <v>100</v>
      </c>
      <c r="K25" s="45">
        <v>100</v>
      </c>
      <c r="L25" s="45">
        <v>100</v>
      </c>
      <c r="M25" s="3"/>
      <c r="N25" s="3"/>
      <c r="O25" s="3"/>
      <c r="P25" s="3"/>
      <c r="Q25" s="12">
        <f t="shared" si="0"/>
        <v>42.857142857142854</v>
      </c>
      <c r="Y25" s="11">
        <v>100</v>
      </c>
      <c r="Z25" s="23">
        <v>100</v>
      </c>
    </row>
    <row r="26" spans="2:26" x14ac:dyDescent="0.35">
      <c r="B26" s="4">
        <f t="shared" si="1"/>
        <v>18</v>
      </c>
      <c r="C26" s="9" t="s">
        <v>56</v>
      </c>
      <c r="D26" s="33" t="s">
        <v>57</v>
      </c>
      <c r="E26" s="33"/>
      <c r="F26" s="33"/>
      <c r="G26" s="33"/>
      <c r="H26" s="33"/>
      <c r="I26" s="33"/>
      <c r="J26" s="11">
        <v>70</v>
      </c>
      <c r="K26" s="45">
        <v>70</v>
      </c>
      <c r="L26" s="45">
        <v>70</v>
      </c>
      <c r="M26" s="3"/>
      <c r="N26" s="3"/>
      <c r="O26" s="3"/>
      <c r="P26" s="3"/>
      <c r="Q26" s="12">
        <f t="shared" si="0"/>
        <v>30</v>
      </c>
      <c r="Y26" s="11">
        <v>70</v>
      </c>
      <c r="Z26" s="23">
        <v>70</v>
      </c>
    </row>
    <row r="27" spans="2:26" x14ac:dyDescent="0.35">
      <c r="B27" s="4">
        <f t="shared" si="1"/>
        <v>19</v>
      </c>
      <c r="C27" s="9" t="s">
        <v>58</v>
      </c>
      <c r="D27" s="33" t="s">
        <v>59</v>
      </c>
      <c r="E27" s="33"/>
      <c r="F27" s="33"/>
      <c r="G27" s="33"/>
      <c r="H27" s="33"/>
      <c r="I27" s="33"/>
      <c r="J27" s="11">
        <v>100</v>
      </c>
      <c r="K27" s="45">
        <v>90</v>
      </c>
      <c r="L27" s="45">
        <v>90</v>
      </c>
      <c r="M27" s="3"/>
      <c r="N27" s="3"/>
      <c r="O27" s="3"/>
      <c r="P27" s="3"/>
      <c r="Q27" s="12">
        <f t="shared" si="0"/>
        <v>40</v>
      </c>
      <c r="Y27" s="22">
        <v>90</v>
      </c>
      <c r="Z27" s="22">
        <v>90</v>
      </c>
    </row>
    <row r="28" spans="2:26" x14ac:dyDescent="0.35">
      <c r="B28" s="4">
        <f t="shared" si="1"/>
        <v>20</v>
      </c>
      <c r="C28" s="9" t="s">
        <v>60</v>
      </c>
      <c r="D28" s="33" t="s">
        <v>61</v>
      </c>
      <c r="E28" s="33"/>
      <c r="F28" s="33"/>
      <c r="G28" s="33"/>
      <c r="H28" s="33"/>
      <c r="I28" s="33"/>
      <c r="J28" s="11">
        <v>0</v>
      </c>
      <c r="K28" s="45">
        <v>80</v>
      </c>
      <c r="L28" s="45">
        <v>80</v>
      </c>
      <c r="M28" s="3"/>
      <c r="N28" s="3"/>
      <c r="O28" s="3"/>
      <c r="P28" s="3"/>
      <c r="Q28" s="12">
        <f t="shared" si="0"/>
        <v>22.857142857142858</v>
      </c>
      <c r="Y28" s="11">
        <v>80</v>
      </c>
      <c r="Z28" s="23">
        <v>80</v>
      </c>
    </row>
    <row r="29" spans="2:26" x14ac:dyDescent="0.35">
      <c r="B29" s="4">
        <f t="shared" si="1"/>
        <v>21</v>
      </c>
      <c r="C29" s="9" t="s">
        <v>62</v>
      </c>
      <c r="D29" s="33" t="s">
        <v>63</v>
      </c>
      <c r="E29" s="33"/>
      <c r="F29" s="33"/>
      <c r="G29" s="33"/>
      <c r="H29" s="33"/>
      <c r="I29" s="33"/>
      <c r="J29" s="11">
        <v>100</v>
      </c>
      <c r="K29" s="45">
        <v>100</v>
      </c>
      <c r="L29" s="45">
        <v>100</v>
      </c>
      <c r="M29" s="3"/>
      <c r="N29" s="3"/>
      <c r="O29" s="3"/>
      <c r="P29" s="3"/>
      <c r="Q29" s="12">
        <f t="shared" si="0"/>
        <v>42.857142857142854</v>
      </c>
      <c r="Y29" s="11">
        <v>100</v>
      </c>
      <c r="Z29" s="11">
        <v>100</v>
      </c>
    </row>
    <row r="30" spans="2:26" x14ac:dyDescent="0.35">
      <c r="B30" s="4">
        <f t="shared" si="1"/>
        <v>22</v>
      </c>
      <c r="C30" s="9" t="s">
        <v>64</v>
      </c>
      <c r="D30" s="33" t="s">
        <v>65</v>
      </c>
      <c r="E30" s="33"/>
      <c r="F30" s="33"/>
      <c r="G30" s="33"/>
      <c r="H30" s="33"/>
      <c r="I30" s="33"/>
      <c r="J30" s="11">
        <v>0</v>
      </c>
      <c r="K30" s="45">
        <v>70</v>
      </c>
      <c r="L30" s="45">
        <v>70</v>
      </c>
      <c r="M30" s="3"/>
      <c r="N30" s="3"/>
      <c r="O30" s="3"/>
      <c r="P30" s="3"/>
      <c r="Q30" s="12">
        <f t="shared" si="0"/>
        <v>20</v>
      </c>
      <c r="Y30" s="11">
        <v>70</v>
      </c>
      <c r="Z30" s="11">
        <v>70</v>
      </c>
    </row>
    <row r="31" spans="2:26" x14ac:dyDescent="0.35">
      <c r="B31" s="4">
        <f t="shared" si="1"/>
        <v>23</v>
      </c>
      <c r="C31" s="9" t="s">
        <v>66</v>
      </c>
      <c r="D31" s="33" t="s">
        <v>67</v>
      </c>
      <c r="E31" s="33"/>
      <c r="F31" s="33"/>
      <c r="G31" s="33"/>
      <c r="H31" s="33"/>
      <c r="I31" s="33"/>
      <c r="J31" s="11">
        <v>0</v>
      </c>
      <c r="K31" s="45">
        <v>0</v>
      </c>
      <c r="L31" s="45">
        <v>0</v>
      </c>
      <c r="M31" s="3"/>
      <c r="N31" s="3"/>
      <c r="O31" s="3"/>
      <c r="P31" s="3"/>
      <c r="Q31" s="12">
        <f t="shared" si="0"/>
        <v>0</v>
      </c>
      <c r="Y31" s="11">
        <v>0</v>
      </c>
      <c r="Z31" s="11">
        <v>0</v>
      </c>
    </row>
    <row r="32" spans="2:26" x14ac:dyDescent="0.35">
      <c r="B32" s="4">
        <f t="shared" si="1"/>
        <v>24</v>
      </c>
      <c r="C32" s="9" t="s">
        <v>68</v>
      </c>
      <c r="D32" s="33" t="s">
        <v>69</v>
      </c>
      <c r="E32" s="33"/>
      <c r="F32" s="33"/>
      <c r="G32" s="33"/>
      <c r="H32" s="33"/>
      <c r="I32" s="33"/>
      <c r="J32" s="11">
        <v>70</v>
      </c>
      <c r="K32" s="45">
        <v>70</v>
      </c>
      <c r="L32" s="45">
        <v>70</v>
      </c>
      <c r="M32" s="3"/>
      <c r="N32" s="3"/>
      <c r="O32" s="3"/>
      <c r="P32" s="3"/>
      <c r="Q32" s="12">
        <f t="shared" si="0"/>
        <v>30</v>
      </c>
      <c r="Y32" s="11">
        <v>70</v>
      </c>
      <c r="Z32" s="23">
        <v>70</v>
      </c>
    </row>
    <row r="33" spans="2:26" x14ac:dyDescent="0.35">
      <c r="B33" s="4">
        <f t="shared" si="1"/>
        <v>25</v>
      </c>
      <c r="C33" s="9" t="s">
        <v>70</v>
      </c>
      <c r="D33" s="33" t="s">
        <v>71</v>
      </c>
      <c r="E33" s="33"/>
      <c r="F33" s="33"/>
      <c r="G33" s="33"/>
      <c r="H33" s="33"/>
      <c r="I33" s="33"/>
      <c r="J33" s="11">
        <v>70</v>
      </c>
      <c r="K33" s="45">
        <v>70</v>
      </c>
      <c r="L33" s="45">
        <v>70</v>
      </c>
      <c r="M33" s="3"/>
      <c r="N33" s="3"/>
      <c r="O33" s="3"/>
      <c r="P33" s="3"/>
      <c r="Q33" s="12">
        <f t="shared" si="0"/>
        <v>30</v>
      </c>
      <c r="T33" s="13"/>
      <c r="Y33" s="11">
        <v>70</v>
      </c>
      <c r="Z33" s="11">
        <v>70</v>
      </c>
    </row>
    <row r="34" spans="2:26" x14ac:dyDescent="0.35">
      <c r="B34" s="4">
        <f t="shared" si="1"/>
        <v>26</v>
      </c>
      <c r="C34" s="9" t="s">
        <v>72</v>
      </c>
      <c r="D34" s="33" t="s">
        <v>73</v>
      </c>
      <c r="E34" s="33"/>
      <c r="F34" s="33"/>
      <c r="G34" s="33"/>
      <c r="H34" s="33"/>
      <c r="I34" s="33"/>
      <c r="J34" s="11">
        <v>70</v>
      </c>
      <c r="K34" s="45">
        <v>78</v>
      </c>
      <c r="L34" s="45">
        <v>78</v>
      </c>
      <c r="M34" s="3"/>
      <c r="N34" s="3"/>
      <c r="O34" s="3"/>
      <c r="P34" s="3"/>
      <c r="Q34" s="12">
        <f t="shared" si="0"/>
        <v>32.285714285714285</v>
      </c>
      <c r="T34" s="13"/>
      <c r="Y34" s="22">
        <v>78</v>
      </c>
      <c r="Z34" s="22">
        <v>78</v>
      </c>
    </row>
    <row r="35" spans="2:26" x14ac:dyDescent="0.35">
      <c r="B35" s="4">
        <f t="shared" si="1"/>
        <v>27</v>
      </c>
      <c r="C35" s="9" t="s">
        <v>74</v>
      </c>
      <c r="D35" s="33" t="s">
        <v>75</v>
      </c>
      <c r="E35" s="33"/>
      <c r="F35" s="33"/>
      <c r="G35" s="33"/>
      <c r="H35" s="33"/>
      <c r="I35" s="33"/>
      <c r="J35" s="11">
        <v>70</v>
      </c>
      <c r="K35" s="45">
        <v>70</v>
      </c>
      <c r="L35" s="45">
        <v>70</v>
      </c>
      <c r="M35" s="3"/>
      <c r="N35" s="3"/>
      <c r="O35" s="3"/>
      <c r="P35" s="3"/>
      <c r="Q35" s="12">
        <f t="shared" si="0"/>
        <v>30</v>
      </c>
      <c r="Y35" s="11">
        <v>70</v>
      </c>
      <c r="Z35" s="11">
        <v>70</v>
      </c>
    </row>
    <row r="36" spans="2:26" x14ac:dyDescent="0.35">
      <c r="B36" s="4">
        <f t="shared" si="1"/>
        <v>28</v>
      </c>
      <c r="C36" s="9" t="s">
        <v>76</v>
      </c>
      <c r="D36" s="33" t="s">
        <v>77</v>
      </c>
      <c r="E36" s="33"/>
      <c r="F36" s="33"/>
      <c r="G36" s="33"/>
      <c r="H36" s="33"/>
      <c r="I36" s="33"/>
      <c r="J36" s="11">
        <v>70</v>
      </c>
      <c r="K36" s="45">
        <v>70</v>
      </c>
      <c r="L36" s="45">
        <v>70</v>
      </c>
      <c r="M36" s="3"/>
      <c r="N36" s="3"/>
      <c r="O36" s="3"/>
      <c r="P36" s="3"/>
      <c r="Q36" s="12">
        <f t="shared" si="0"/>
        <v>30</v>
      </c>
      <c r="Y36" s="11">
        <v>70</v>
      </c>
      <c r="Z36" s="23">
        <v>70</v>
      </c>
    </row>
    <row r="37" spans="2:26" x14ac:dyDescent="0.35">
      <c r="B37" s="4">
        <f t="shared" si="1"/>
        <v>29</v>
      </c>
      <c r="C37" s="9" t="s">
        <v>78</v>
      </c>
      <c r="D37" s="33" t="s">
        <v>79</v>
      </c>
      <c r="E37" s="33"/>
      <c r="F37" s="33"/>
      <c r="G37" s="33"/>
      <c r="H37" s="33"/>
      <c r="I37" s="33"/>
      <c r="J37" s="11">
        <v>0</v>
      </c>
      <c r="K37" s="45">
        <v>0</v>
      </c>
      <c r="L37" s="45">
        <v>0</v>
      </c>
      <c r="M37" s="3"/>
      <c r="N37" s="3"/>
      <c r="O37" s="3"/>
      <c r="P37" s="3"/>
      <c r="Q37" s="12">
        <f t="shared" si="0"/>
        <v>0</v>
      </c>
      <c r="Y37" s="11">
        <v>0</v>
      </c>
      <c r="Z37" s="23">
        <v>0</v>
      </c>
    </row>
    <row r="38" spans="2:26" x14ac:dyDescent="0.35">
      <c r="B38" s="4">
        <f t="shared" si="1"/>
        <v>30</v>
      </c>
      <c r="C38" s="9"/>
      <c r="D38" s="33"/>
      <c r="E38" s="33"/>
      <c r="F38" s="33"/>
      <c r="G38" s="33"/>
      <c r="H38" s="33"/>
      <c r="I38" s="33"/>
      <c r="J38" s="11"/>
      <c r="K38" s="3"/>
      <c r="L38" s="3"/>
      <c r="M38" s="3"/>
      <c r="N38" s="3"/>
      <c r="O38" s="3"/>
      <c r="P38" s="3"/>
      <c r="Q38" s="12">
        <f t="shared" si="0"/>
        <v>0</v>
      </c>
    </row>
    <row r="39" spans="2:26" x14ac:dyDescent="0.35">
      <c r="B39" s="4">
        <f t="shared" si="1"/>
        <v>31</v>
      </c>
      <c r="C39" s="9"/>
      <c r="D39" s="33"/>
      <c r="E39" s="33"/>
      <c r="F39" s="33"/>
      <c r="G39" s="33"/>
      <c r="H39" s="33"/>
      <c r="I39" s="33"/>
      <c r="J39" s="11"/>
      <c r="K39" s="3"/>
      <c r="L39" s="3"/>
      <c r="M39" s="3"/>
      <c r="N39" s="3"/>
      <c r="O39" s="3"/>
      <c r="P39" s="3"/>
      <c r="Q39" s="12">
        <f t="shared" si="0"/>
        <v>0</v>
      </c>
    </row>
    <row r="40" spans="2:26" x14ac:dyDescent="0.35">
      <c r="B40" s="4">
        <f t="shared" si="1"/>
        <v>32</v>
      </c>
      <c r="C40" s="9"/>
      <c r="D40" s="33"/>
      <c r="E40" s="33"/>
      <c r="F40" s="33"/>
      <c r="G40" s="33"/>
      <c r="H40" s="33"/>
      <c r="I40" s="33"/>
      <c r="J40" s="11"/>
      <c r="K40" s="3"/>
      <c r="L40" s="3"/>
      <c r="M40" s="3"/>
      <c r="N40" s="3"/>
      <c r="O40" s="3"/>
      <c r="P40" s="3"/>
      <c r="Q40" s="12">
        <f t="shared" si="0"/>
        <v>0</v>
      </c>
    </row>
    <row r="41" spans="2:26" x14ac:dyDescent="0.35">
      <c r="B41" s="4">
        <f t="shared" si="1"/>
        <v>33</v>
      </c>
      <c r="C41" s="9"/>
      <c r="D41" s="33"/>
      <c r="E41" s="33"/>
      <c r="F41" s="33"/>
      <c r="G41" s="33"/>
      <c r="H41" s="33"/>
      <c r="I41" s="33"/>
      <c r="J41" s="11"/>
      <c r="K41" s="3"/>
      <c r="L41" s="3"/>
      <c r="M41" s="3"/>
      <c r="N41" s="3"/>
      <c r="O41" s="3"/>
      <c r="P41" s="3"/>
      <c r="Q41" s="12">
        <f t="shared" si="0"/>
        <v>0</v>
      </c>
    </row>
    <row r="42" spans="2:26" x14ac:dyDescent="0.35">
      <c r="B42" s="4">
        <f t="shared" si="1"/>
        <v>34</v>
      </c>
      <c r="C42" s="9"/>
      <c r="D42" s="33"/>
      <c r="E42" s="33"/>
      <c r="F42" s="33"/>
      <c r="G42" s="33"/>
      <c r="H42" s="33"/>
      <c r="I42" s="33"/>
      <c r="J42" s="11"/>
      <c r="K42" s="3"/>
      <c r="L42" s="3"/>
      <c r="M42" s="3"/>
      <c r="N42" s="3"/>
      <c r="O42" s="3"/>
      <c r="P42" s="3"/>
      <c r="Q42" s="12">
        <f t="shared" si="0"/>
        <v>0</v>
      </c>
      <c r="T42" s="14"/>
      <c r="U42" s="14"/>
      <c r="V42" s="14"/>
      <c r="W42" s="14"/>
    </row>
    <row r="43" spans="2:26" x14ac:dyDescent="0.35">
      <c r="B43" s="4">
        <f t="shared" si="1"/>
        <v>35</v>
      </c>
      <c r="C43" s="4"/>
      <c r="D43" s="34"/>
      <c r="E43" s="34"/>
      <c r="F43" s="34"/>
      <c r="G43" s="34"/>
      <c r="H43" s="34"/>
      <c r="I43" s="34"/>
      <c r="J43" s="11"/>
      <c r="K43" s="3"/>
      <c r="L43" s="3"/>
      <c r="M43" s="3"/>
      <c r="N43" s="3"/>
      <c r="O43" s="3"/>
      <c r="P43" s="3"/>
      <c r="Q43" s="12">
        <f t="shared" si="0"/>
        <v>0</v>
      </c>
      <c r="T43" s="15">
        <f>AVERAGE(J9:J37)</f>
        <v>66.965517241379317</v>
      </c>
      <c r="U43" s="14"/>
      <c r="V43" s="14"/>
      <c r="W43" s="14"/>
    </row>
    <row r="44" spans="2:26" x14ac:dyDescent="0.35">
      <c r="B44" s="4">
        <f t="shared" si="1"/>
        <v>36</v>
      </c>
      <c r="C44" s="4"/>
      <c r="D44" s="34"/>
      <c r="E44" s="34"/>
      <c r="F44" s="34"/>
      <c r="G44" s="34"/>
      <c r="H44" s="34"/>
      <c r="I44" s="34"/>
      <c r="J44" s="3"/>
      <c r="K44" s="3"/>
      <c r="L44" s="3"/>
      <c r="M44" s="3"/>
      <c r="N44" s="3"/>
      <c r="O44" s="3"/>
      <c r="P44" s="3"/>
      <c r="Q44" s="12">
        <f t="shared" si="0"/>
        <v>0</v>
      </c>
      <c r="T44" s="14"/>
      <c r="U44" s="14"/>
      <c r="V44" s="14"/>
      <c r="W44" s="14"/>
    </row>
    <row r="45" spans="2:26" x14ac:dyDescent="0.35">
      <c r="B45" s="4">
        <f t="shared" si="1"/>
        <v>37</v>
      </c>
      <c r="C45" s="16"/>
      <c r="D45" s="34"/>
      <c r="E45" s="34"/>
      <c r="F45" s="34"/>
      <c r="G45" s="34"/>
      <c r="H45" s="34"/>
      <c r="I45" s="34"/>
      <c r="J45" s="3"/>
      <c r="K45" s="3"/>
      <c r="L45" s="3"/>
      <c r="M45" s="3"/>
      <c r="N45" s="3"/>
      <c r="O45" s="3"/>
      <c r="P45" s="3"/>
      <c r="Q45" s="12">
        <f t="shared" si="0"/>
        <v>0</v>
      </c>
      <c r="T45" s="14"/>
      <c r="U45" s="14">
        <v>29</v>
      </c>
      <c r="V45" s="14">
        <v>100</v>
      </c>
      <c r="W45" s="14"/>
    </row>
    <row r="46" spans="2:26" x14ac:dyDescent="0.35">
      <c r="B46" s="4">
        <f t="shared" si="1"/>
        <v>38</v>
      </c>
      <c r="C46" s="16"/>
      <c r="D46" s="34"/>
      <c r="E46" s="34"/>
      <c r="F46" s="34"/>
      <c r="G46" s="34"/>
      <c r="H46" s="34"/>
      <c r="I46" s="34"/>
      <c r="J46" s="3"/>
      <c r="K46" s="3"/>
      <c r="L46" s="3"/>
      <c r="M46" s="3"/>
      <c r="N46" s="3"/>
      <c r="O46" s="3"/>
      <c r="P46" s="3"/>
      <c r="Q46" s="12">
        <f t="shared" si="0"/>
        <v>0</v>
      </c>
      <c r="T46" s="14"/>
      <c r="U46" s="14">
        <f>COUNTIF(J9:J37,"&gt;=67")</f>
        <v>24</v>
      </c>
      <c r="V46" s="14"/>
      <c r="W46" s="14"/>
    </row>
    <row r="47" spans="2:26" x14ac:dyDescent="0.35">
      <c r="B47" s="4">
        <f t="shared" si="1"/>
        <v>39</v>
      </c>
      <c r="C47" s="16"/>
      <c r="D47" s="34"/>
      <c r="E47" s="34"/>
      <c r="F47" s="34"/>
      <c r="G47" s="34"/>
      <c r="H47" s="34"/>
      <c r="I47" s="34"/>
      <c r="J47" s="3"/>
      <c r="K47" s="3"/>
      <c r="L47" s="3"/>
      <c r="M47" s="3"/>
      <c r="N47" s="3"/>
      <c r="O47" s="3"/>
      <c r="P47" s="3"/>
      <c r="Q47" s="12">
        <f t="shared" si="0"/>
        <v>0</v>
      </c>
      <c r="T47" s="14"/>
      <c r="U47" s="14"/>
      <c r="V47" s="14"/>
      <c r="W47" s="14"/>
    </row>
    <row r="48" spans="2:26" x14ac:dyDescent="0.35">
      <c r="B48" s="4">
        <f t="shared" si="1"/>
        <v>40</v>
      </c>
      <c r="C48" s="16"/>
      <c r="D48" s="34"/>
      <c r="E48" s="34"/>
      <c r="F48" s="34"/>
      <c r="G48" s="34"/>
      <c r="H48" s="34"/>
      <c r="I48" s="34"/>
      <c r="J48" s="3"/>
      <c r="K48" s="3"/>
      <c r="L48" s="3"/>
      <c r="M48" s="3"/>
      <c r="N48" s="3"/>
      <c r="O48" s="3"/>
      <c r="P48" s="3"/>
      <c r="Q48" s="12">
        <f t="shared" si="0"/>
        <v>0</v>
      </c>
      <c r="T48" s="14"/>
      <c r="U48" s="14"/>
      <c r="V48" s="15">
        <f>U46*V45/29</f>
        <v>82.758620689655174</v>
      </c>
      <c r="W48" s="14"/>
    </row>
    <row r="49" spans="2:17" x14ac:dyDescent="0.35">
      <c r="B49" s="4">
        <f t="shared" si="1"/>
        <v>41</v>
      </c>
      <c r="C49" s="16"/>
      <c r="D49" s="34"/>
      <c r="E49" s="34"/>
      <c r="F49" s="34"/>
      <c r="G49" s="34"/>
      <c r="H49" s="34"/>
      <c r="I49" s="34"/>
      <c r="J49" s="3"/>
      <c r="K49" s="3"/>
      <c r="L49" s="3"/>
      <c r="M49" s="3"/>
      <c r="N49" s="3"/>
      <c r="O49" s="3"/>
      <c r="P49" s="3"/>
      <c r="Q49" s="12">
        <f t="shared" si="0"/>
        <v>0</v>
      </c>
    </row>
    <row r="50" spans="2:17" x14ac:dyDescent="0.35">
      <c r="B50" s="4">
        <f t="shared" si="1"/>
        <v>42</v>
      </c>
      <c r="C50" s="16"/>
      <c r="D50" s="34"/>
      <c r="E50" s="34"/>
      <c r="F50" s="34"/>
      <c r="G50" s="34"/>
      <c r="H50" s="34"/>
      <c r="I50" s="34"/>
      <c r="J50" s="3"/>
      <c r="K50" s="3"/>
      <c r="L50" s="3"/>
      <c r="M50" s="3"/>
      <c r="N50" s="3"/>
      <c r="O50" s="3"/>
      <c r="P50" s="3"/>
      <c r="Q50" s="12">
        <f t="shared" si="0"/>
        <v>0</v>
      </c>
    </row>
    <row r="51" spans="2:17" x14ac:dyDescent="0.35">
      <c r="B51" s="4">
        <f t="shared" si="1"/>
        <v>43</v>
      </c>
      <c r="C51" s="16"/>
      <c r="D51" s="34"/>
      <c r="E51" s="34"/>
      <c r="F51" s="34"/>
      <c r="G51" s="34"/>
      <c r="H51" s="34"/>
      <c r="I51" s="34"/>
      <c r="J51" s="3"/>
      <c r="K51" s="3"/>
      <c r="L51" s="3"/>
      <c r="M51" s="3"/>
      <c r="N51" s="3"/>
      <c r="O51" s="3"/>
      <c r="P51" s="3"/>
      <c r="Q51" s="12">
        <f t="shared" si="0"/>
        <v>0</v>
      </c>
    </row>
    <row r="52" spans="2:17" x14ac:dyDescent="0.35">
      <c r="B52" s="4">
        <f t="shared" si="1"/>
        <v>44</v>
      </c>
      <c r="C52" s="16"/>
      <c r="D52" s="34"/>
      <c r="E52" s="34"/>
      <c r="F52" s="34"/>
      <c r="G52" s="34"/>
      <c r="H52" s="34"/>
      <c r="I52" s="34"/>
      <c r="J52" s="3"/>
      <c r="K52" s="3"/>
      <c r="L52" s="3"/>
      <c r="M52" s="3"/>
      <c r="N52" s="3"/>
      <c r="O52" s="3"/>
      <c r="P52" s="3"/>
      <c r="Q52" s="12">
        <f t="shared" si="0"/>
        <v>0</v>
      </c>
    </row>
    <row r="53" spans="2:17" x14ac:dyDescent="0.35">
      <c r="B53" s="4">
        <f t="shared" si="1"/>
        <v>45</v>
      </c>
      <c r="C53" s="9"/>
      <c r="D53" s="35"/>
      <c r="E53" s="35"/>
      <c r="F53" s="35"/>
      <c r="G53" s="35"/>
      <c r="H53" s="35"/>
      <c r="I53" s="35"/>
      <c r="J53" s="9"/>
      <c r="K53" s="9"/>
      <c r="L53" s="9"/>
      <c r="M53" s="9"/>
      <c r="N53" s="9"/>
      <c r="O53" s="9"/>
      <c r="P53" s="9"/>
      <c r="Q53" s="12">
        <f t="shared" si="0"/>
        <v>0</v>
      </c>
    </row>
    <row r="54" spans="2:17" x14ac:dyDescent="0.35">
      <c r="C54" s="31"/>
      <c r="D54" s="31"/>
      <c r="E54" s="5"/>
      <c r="H54" s="36" t="s">
        <v>80</v>
      </c>
      <c r="I54" s="36"/>
      <c r="J54" s="2">
        <f t="shared" ref="J54:P54" si="2">COUNTIF(J9:J53,"&gt;=70")</f>
        <v>24</v>
      </c>
      <c r="K54" s="2">
        <f t="shared" si="2"/>
        <v>26</v>
      </c>
      <c r="L54" s="2">
        <f t="shared" si="2"/>
        <v>26</v>
      </c>
      <c r="M54" s="2">
        <f t="shared" si="2"/>
        <v>0</v>
      </c>
      <c r="N54" s="2">
        <f t="shared" si="2"/>
        <v>0</v>
      </c>
      <c r="O54" s="2">
        <f t="shared" si="2"/>
        <v>0</v>
      </c>
      <c r="P54" s="2">
        <f t="shared" si="2"/>
        <v>0</v>
      </c>
      <c r="Q54" s="17">
        <f>COUNTIF(Q9:Q48,"&gt;=70")</f>
        <v>0</v>
      </c>
    </row>
    <row r="55" spans="2:17" x14ac:dyDescent="0.35">
      <c r="C55" s="31"/>
      <c r="D55" s="31"/>
      <c r="E55" s="6"/>
      <c r="H55" s="37" t="s">
        <v>81</v>
      </c>
      <c r="I55" s="37"/>
      <c r="J55" s="1">
        <f t="shared" ref="J55:Q55" si="3">COUNTIF(J9:J53,"&lt;70")</f>
        <v>5</v>
      </c>
      <c r="K55" s="1">
        <f t="shared" si="3"/>
        <v>3</v>
      </c>
      <c r="L55" s="1">
        <f t="shared" si="3"/>
        <v>3</v>
      </c>
      <c r="M55" s="1">
        <f t="shared" si="3"/>
        <v>0</v>
      </c>
      <c r="N55" s="1">
        <f t="shared" si="3"/>
        <v>0</v>
      </c>
      <c r="O55" s="1">
        <f t="shared" si="3"/>
        <v>0</v>
      </c>
      <c r="P55" s="1">
        <f t="shared" si="3"/>
        <v>0</v>
      </c>
      <c r="Q55" s="1">
        <f t="shared" si="3"/>
        <v>45</v>
      </c>
    </row>
    <row r="56" spans="2:17" x14ac:dyDescent="0.35">
      <c r="C56" s="31"/>
      <c r="D56" s="31"/>
      <c r="E56" s="31"/>
      <c r="H56" s="37" t="s">
        <v>82</v>
      </c>
      <c r="I56" s="37"/>
      <c r="J56" s="1">
        <f t="shared" ref="J56:Q56" si="4">COUNT(J9:J53)</f>
        <v>29</v>
      </c>
      <c r="K56" s="1">
        <f t="shared" si="4"/>
        <v>29</v>
      </c>
      <c r="L56" s="1">
        <f t="shared" si="4"/>
        <v>29</v>
      </c>
      <c r="M56" s="1">
        <f t="shared" si="4"/>
        <v>0</v>
      </c>
      <c r="N56" s="1">
        <f t="shared" si="4"/>
        <v>0</v>
      </c>
      <c r="O56" s="1">
        <f t="shared" si="4"/>
        <v>0</v>
      </c>
      <c r="P56" s="1">
        <f t="shared" si="4"/>
        <v>0</v>
      </c>
      <c r="Q56" s="1">
        <f t="shared" si="4"/>
        <v>45</v>
      </c>
    </row>
    <row r="57" spans="2:17" x14ac:dyDescent="0.35">
      <c r="C57" s="31"/>
      <c r="D57" s="31"/>
      <c r="E57" s="5"/>
      <c r="H57" s="38" t="s">
        <v>83</v>
      </c>
      <c r="I57" s="38"/>
      <c r="J57" s="18">
        <f t="shared" ref="J57:Q57" si="5">J54/J56</f>
        <v>0.82758620689655171</v>
      </c>
      <c r="K57" s="19">
        <f t="shared" si="5"/>
        <v>0.89655172413793105</v>
      </c>
      <c r="L57" s="19">
        <f t="shared" si="5"/>
        <v>0.89655172413793105</v>
      </c>
      <c r="M57" s="19" t="e">
        <f t="shared" si="5"/>
        <v>#DIV/0!</v>
      </c>
      <c r="N57" s="19" t="e">
        <f t="shared" si="5"/>
        <v>#DIV/0!</v>
      </c>
      <c r="O57" s="19" t="e">
        <f t="shared" si="5"/>
        <v>#DIV/0!</v>
      </c>
      <c r="P57" s="19" t="e">
        <f t="shared" si="5"/>
        <v>#DIV/0!</v>
      </c>
      <c r="Q57" s="19">
        <f t="shared" si="5"/>
        <v>0</v>
      </c>
    </row>
    <row r="58" spans="2:17" x14ac:dyDescent="0.35">
      <c r="C58" s="31"/>
      <c r="D58" s="31"/>
      <c r="E58" s="5"/>
      <c r="H58" s="38" t="s">
        <v>84</v>
      </c>
      <c r="I58" s="38"/>
      <c r="J58" s="18">
        <f t="shared" ref="J58:Q58" si="6">J55/J56</f>
        <v>0.17241379310344829</v>
      </c>
      <c r="K58" s="18">
        <f t="shared" si="6"/>
        <v>0.10344827586206896</v>
      </c>
      <c r="L58" s="19">
        <f t="shared" si="6"/>
        <v>0.10344827586206896</v>
      </c>
      <c r="M58" s="19" t="e">
        <f t="shared" si="6"/>
        <v>#DIV/0!</v>
      </c>
      <c r="N58" s="19" t="e">
        <f t="shared" si="6"/>
        <v>#DIV/0!</v>
      </c>
      <c r="O58" s="19" t="e">
        <f t="shared" si="6"/>
        <v>#DIV/0!</v>
      </c>
      <c r="P58" s="19" t="e">
        <f t="shared" si="6"/>
        <v>#DIV/0!</v>
      </c>
      <c r="Q58" s="19">
        <f t="shared" si="6"/>
        <v>1</v>
      </c>
    </row>
    <row r="59" spans="2:17" x14ac:dyDescent="0.35">
      <c r="C59" s="31"/>
      <c r="D59" s="31"/>
      <c r="E59" s="6"/>
    </row>
    <row r="60" spans="2:17" x14ac:dyDescent="0.35">
      <c r="C60" s="5"/>
      <c r="D60" s="5"/>
      <c r="E60" s="6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85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topLeftCell="A13" zoomScaleNormal="100" workbookViewId="0">
      <selection activeCell="K31" sqref="K31"/>
    </sheetView>
  </sheetViews>
  <sheetFormatPr baseColWidth="10" defaultColWidth="10.54296875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9.08984375" customWidth="1"/>
  </cols>
  <sheetData>
    <row r="2" spans="2:18" ht="15.5" x14ac:dyDescent="0.3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7"/>
      <c r="R2" s="7"/>
    </row>
    <row r="3" spans="2:18" x14ac:dyDescent="0.3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2:18" x14ac:dyDescent="0.35">
      <c r="C4" t="s">
        <v>2</v>
      </c>
      <c r="D4" s="28" t="s">
        <v>86</v>
      </c>
      <c r="E4" s="28"/>
      <c r="F4" s="28"/>
      <c r="G4" s="28"/>
      <c r="I4" t="s">
        <v>4</v>
      </c>
      <c r="J4" s="29" t="s">
        <v>87</v>
      </c>
      <c r="K4" s="29"/>
      <c r="M4" t="s">
        <v>6</v>
      </c>
      <c r="N4" s="30">
        <f ca="1">TODAY()</f>
        <v>45434</v>
      </c>
      <c r="O4" s="30"/>
    </row>
    <row r="5" spans="2:18" ht="6.75" customHeight="1" x14ac:dyDescent="0.35">
      <c r="D5" s="8"/>
      <c r="E5" s="8"/>
      <c r="F5" s="8"/>
      <c r="G5" s="8"/>
    </row>
    <row r="6" spans="2:18" x14ac:dyDescent="0.35">
      <c r="C6" t="s">
        <v>7</v>
      </c>
      <c r="D6" s="29" t="s">
        <v>8</v>
      </c>
      <c r="E6" s="29"/>
      <c r="F6" s="29"/>
      <c r="G6" s="29"/>
      <c r="I6" s="31" t="s">
        <v>9</v>
      </c>
      <c r="J6" s="31"/>
      <c r="K6" s="32" t="s">
        <v>10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18" x14ac:dyDescent="0.35">
      <c r="B9" s="4">
        <v>1</v>
      </c>
      <c r="C9" s="9" t="s">
        <v>88</v>
      </c>
      <c r="D9" s="33" t="s">
        <v>89</v>
      </c>
      <c r="E9" s="33"/>
      <c r="F9" s="33"/>
      <c r="G9" s="33"/>
      <c r="H9" s="33"/>
      <c r="I9" s="33"/>
      <c r="J9" s="20">
        <v>95</v>
      </c>
      <c r="K9" s="3">
        <v>97</v>
      </c>
      <c r="L9" s="3"/>
      <c r="M9" s="3"/>
      <c r="N9" s="3"/>
      <c r="O9" s="3"/>
      <c r="P9" s="3"/>
      <c r="Q9" s="12">
        <f t="shared" ref="Q9:Q53" si="0">SUM(J9:P9)/7</f>
        <v>27.428571428571427</v>
      </c>
    </row>
    <row r="10" spans="2:18" x14ac:dyDescent="0.35">
      <c r="B10" s="4">
        <f t="shared" ref="B10:B53" si="1">B9+1</f>
        <v>2</v>
      </c>
      <c r="C10" s="9" t="s">
        <v>90</v>
      </c>
      <c r="D10" s="33" t="s">
        <v>91</v>
      </c>
      <c r="E10" s="33"/>
      <c r="F10" s="33"/>
      <c r="G10" s="33"/>
      <c r="H10" s="33"/>
      <c r="I10" s="33"/>
      <c r="J10" s="20">
        <v>96</v>
      </c>
      <c r="K10" s="3">
        <v>70</v>
      </c>
      <c r="L10" s="3"/>
      <c r="M10" s="3"/>
      <c r="N10" s="3"/>
      <c r="O10" s="3"/>
      <c r="P10" s="3"/>
      <c r="Q10" s="12">
        <f t="shared" si="0"/>
        <v>23.714285714285715</v>
      </c>
    </row>
    <row r="11" spans="2:18" x14ac:dyDescent="0.35">
      <c r="B11" s="4">
        <f t="shared" si="1"/>
        <v>3</v>
      </c>
      <c r="C11" s="9" t="s">
        <v>92</v>
      </c>
      <c r="D11" s="33" t="s">
        <v>93</v>
      </c>
      <c r="E11" s="33"/>
      <c r="F11" s="33"/>
      <c r="G11" s="33"/>
      <c r="H11" s="33"/>
      <c r="I11" s="33"/>
      <c r="J11" s="20">
        <v>100</v>
      </c>
      <c r="K11" s="3">
        <v>93</v>
      </c>
      <c r="L11" s="3"/>
      <c r="M11" s="3"/>
      <c r="N11" s="3"/>
      <c r="O11" s="3"/>
      <c r="P11" s="3"/>
      <c r="Q11" s="12">
        <f t="shared" si="0"/>
        <v>27.571428571428573</v>
      </c>
    </row>
    <row r="12" spans="2:18" x14ac:dyDescent="0.35">
      <c r="B12" s="4">
        <f t="shared" si="1"/>
        <v>4</v>
      </c>
      <c r="C12" s="9" t="s">
        <v>94</v>
      </c>
      <c r="D12" s="33" t="s">
        <v>95</v>
      </c>
      <c r="E12" s="33"/>
      <c r="F12" s="33"/>
      <c r="G12" s="33"/>
      <c r="H12" s="33"/>
      <c r="I12" s="33"/>
      <c r="J12" s="20">
        <v>99</v>
      </c>
      <c r="K12" s="3">
        <v>96</v>
      </c>
      <c r="L12" s="3"/>
      <c r="M12" s="3"/>
      <c r="N12" s="3"/>
      <c r="O12" s="3"/>
      <c r="P12" s="3"/>
      <c r="Q12" s="12">
        <f t="shared" si="0"/>
        <v>27.857142857142858</v>
      </c>
    </row>
    <row r="13" spans="2:18" x14ac:dyDescent="0.35">
      <c r="B13" s="4">
        <f t="shared" si="1"/>
        <v>5</v>
      </c>
      <c r="C13" s="9" t="s">
        <v>96</v>
      </c>
      <c r="D13" s="33" t="s">
        <v>97</v>
      </c>
      <c r="E13" s="33"/>
      <c r="F13" s="33"/>
      <c r="G13" s="33"/>
      <c r="H13" s="33"/>
      <c r="I13" s="33"/>
      <c r="J13" s="20">
        <v>91</v>
      </c>
      <c r="K13" s="3">
        <v>85</v>
      </c>
      <c r="L13" s="3"/>
      <c r="M13" s="3"/>
      <c r="N13" s="3"/>
      <c r="O13" s="3"/>
      <c r="P13" s="3"/>
      <c r="Q13" s="12">
        <f t="shared" si="0"/>
        <v>25.142857142857142</v>
      </c>
    </row>
    <row r="14" spans="2:18" x14ac:dyDescent="0.35">
      <c r="B14" s="4">
        <f t="shared" si="1"/>
        <v>6</v>
      </c>
      <c r="C14" s="9" t="s">
        <v>98</v>
      </c>
      <c r="D14" s="33" t="s">
        <v>99</v>
      </c>
      <c r="E14" s="33"/>
      <c r="F14" s="33"/>
      <c r="G14" s="33"/>
      <c r="H14" s="33"/>
      <c r="I14" s="33"/>
      <c r="J14" s="20">
        <v>90</v>
      </c>
      <c r="K14" s="3">
        <v>95</v>
      </c>
      <c r="L14" s="3"/>
      <c r="M14" s="3"/>
      <c r="N14" s="3"/>
      <c r="O14" s="3"/>
      <c r="P14" s="3"/>
      <c r="Q14" s="12">
        <f t="shared" si="0"/>
        <v>26.428571428571427</v>
      </c>
    </row>
    <row r="15" spans="2:18" x14ac:dyDescent="0.35">
      <c r="B15" s="4">
        <f t="shared" si="1"/>
        <v>7</v>
      </c>
      <c r="C15" s="9" t="s">
        <v>100</v>
      </c>
      <c r="D15" s="33" t="s">
        <v>101</v>
      </c>
      <c r="E15" s="33"/>
      <c r="F15" s="33"/>
      <c r="G15" s="33"/>
      <c r="H15" s="33"/>
      <c r="I15" s="33"/>
      <c r="J15" s="20">
        <v>100</v>
      </c>
      <c r="K15" s="3">
        <v>96</v>
      </c>
      <c r="L15" s="3"/>
      <c r="M15" s="3"/>
      <c r="N15" s="3"/>
      <c r="O15" s="3"/>
      <c r="P15" s="3"/>
      <c r="Q15" s="12">
        <f t="shared" si="0"/>
        <v>28</v>
      </c>
    </row>
    <row r="16" spans="2:18" x14ac:dyDescent="0.35">
      <c r="B16" s="4">
        <f t="shared" si="1"/>
        <v>8</v>
      </c>
      <c r="C16" s="9" t="s">
        <v>102</v>
      </c>
      <c r="D16" s="33" t="s">
        <v>103</v>
      </c>
      <c r="E16" s="33"/>
      <c r="F16" s="33"/>
      <c r="G16" s="33"/>
      <c r="H16" s="33"/>
      <c r="I16" s="33"/>
      <c r="J16" s="20">
        <v>80</v>
      </c>
      <c r="K16" s="3">
        <v>85</v>
      </c>
      <c r="L16" s="3"/>
      <c r="M16" s="3"/>
      <c r="N16" s="3"/>
      <c r="O16" s="3"/>
      <c r="P16" s="3"/>
      <c r="Q16" s="12">
        <f t="shared" si="0"/>
        <v>23.571428571428573</v>
      </c>
    </row>
    <row r="17" spans="2:22" x14ac:dyDescent="0.35">
      <c r="B17" s="4">
        <f t="shared" si="1"/>
        <v>9</v>
      </c>
      <c r="C17" s="9" t="s">
        <v>104</v>
      </c>
      <c r="D17" s="33" t="s">
        <v>105</v>
      </c>
      <c r="E17" s="33"/>
      <c r="F17" s="33"/>
      <c r="G17" s="33"/>
      <c r="H17" s="33"/>
      <c r="I17" s="33"/>
      <c r="J17" s="20">
        <v>100</v>
      </c>
      <c r="K17" s="3">
        <v>90</v>
      </c>
      <c r="L17" s="3"/>
      <c r="M17" s="3"/>
      <c r="N17" s="3"/>
      <c r="O17" s="3"/>
      <c r="P17" s="3"/>
      <c r="Q17" s="12">
        <f t="shared" si="0"/>
        <v>27.142857142857142</v>
      </c>
    </row>
    <row r="18" spans="2:22" x14ac:dyDescent="0.35">
      <c r="B18" s="4">
        <f t="shared" si="1"/>
        <v>10</v>
      </c>
      <c r="C18" s="9" t="s">
        <v>106</v>
      </c>
      <c r="D18" s="33" t="s">
        <v>107</v>
      </c>
      <c r="E18" s="33"/>
      <c r="F18" s="33"/>
      <c r="G18" s="33"/>
      <c r="H18" s="33"/>
      <c r="I18" s="33"/>
      <c r="J18" s="20">
        <v>100</v>
      </c>
      <c r="K18" s="3">
        <v>90</v>
      </c>
      <c r="L18" s="3"/>
      <c r="M18" s="3"/>
      <c r="N18" s="3"/>
      <c r="O18" s="3"/>
      <c r="P18" s="3"/>
      <c r="Q18" s="12">
        <f t="shared" si="0"/>
        <v>27.142857142857142</v>
      </c>
    </row>
    <row r="19" spans="2:22" x14ac:dyDescent="0.35">
      <c r="B19" s="4">
        <f t="shared" si="1"/>
        <v>11</v>
      </c>
      <c r="C19" s="9" t="s">
        <v>108</v>
      </c>
      <c r="D19" s="33" t="s">
        <v>109</v>
      </c>
      <c r="E19" s="33"/>
      <c r="F19" s="33"/>
      <c r="G19" s="33"/>
      <c r="H19" s="33"/>
      <c r="I19" s="33"/>
      <c r="J19" s="20">
        <v>0</v>
      </c>
      <c r="K19" s="3">
        <v>0</v>
      </c>
      <c r="L19" s="3"/>
      <c r="M19" s="3"/>
      <c r="N19" s="3"/>
      <c r="O19" s="3"/>
      <c r="P19" s="3"/>
      <c r="Q19" s="12">
        <f t="shared" si="0"/>
        <v>0</v>
      </c>
    </row>
    <row r="20" spans="2:22" x14ac:dyDescent="0.35">
      <c r="B20" s="4">
        <f t="shared" si="1"/>
        <v>12</v>
      </c>
      <c r="C20" s="9" t="s">
        <v>110</v>
      </c>
      <c r="D20" s="33" t="s">
        <v>111</v>
      </c>
      <c r="E20" s="33"/>
      <c r="F20" s="33"/>
      <c r="G20" s="33"/>
      <c r="H20" s="33"/>
      <c r="I20" s="33"/>
      <c r="J20" s="20">
        <v>100</v>
      </c>
      <c r="K20" s="3">
        <v>90</v>
      </c>
      <c r="L20" s="3"/>
      <c r="M20" s="3"/>
      <c r="N20" s="3"/>
      <c r="O20" s="3"/>
      <c r="P20" s="3"/>
      <c r="Q20" s="12">
        <f t="shared" si="0"/>
        <v>27.142857142857142</v>
      </c>
    </row>
    <row r="21" spans="2:22" x14ac:dyDescent="0.35">
      <c r="B21" s="4">
        <f t="shared" si="1"/>
        <v>13</v>
      </c>
      <c r="C21" s="9" t="s">
        <v>112</v>
      </c>
      <c r="D21" s="33" t="s">
        <v>113</v>
      </c>
      <c r="E21" s="33"/>
      <c r="F21" s="33"/>
      <c r="G21" s="33"/>
      <c r="H21" s="33"/>
      <c r="I21" s="33"/>
      <c r="J21" s="20">
        <v>76</v>
      </c>
      <c r="K21" s="3">
        <v>80</v>
      </c>
      <c r="L21" s="3"/>
      <c r="M21" s="3"/>
      <c r="N21" s="3"/>
      <c r="O21" s="3"/>
      <c r="P21" s="3"/>
      <c r="Q21" s="12">
        <f t="shared" si="0"/>
        <v>22.285714285714285</v>
      </c>
    </row>
    <row r="22" spans="2:22" x14ac:dyDescent="0.35">
      <c r="B22" s="4">
        <f t="shared" si="1"/>
        <v>14</v>
      </c>
      <c r="C22" s="9" t="s">
        <v>114</v>
      </c>
      <c r="D22" s="33" t="s">
        <v>115</v>
      </c>
      <c r="E22" s="33"/>
      <c r="F22" s="33"/>
      <c r="G22" s="33"/>
      <c r="H22" s="33"/>
      <c r="I22" s="33"/>
      <c r="J22" s="20">
        <v>98</v>
      </c>
      <c r="K22" s="3">
        <v>96</v>
      </c>
      <c r="L22" s="3"/>
      <c r="M22" s="3"/>
      <c r="N22" s="3"/>
      <c r="O22" s="3"/>
      <c r="P22" s="3"/>
      <c r="Q22" s="12">
        <f t="shared" si="0"/>
        <v>27.714285714285715</v>
      </c>
    </row>
    <row r="23" spans="2:22" x14ac:dyDescent="0.35">
      <c r="B23" s="4">
        <f t="shared" si="1"/>
        <v>15</v>
      </c>
      <c r="C23" s="9" t="s">
        <v>116</v>
      </c>
      <c r="D23" s="33" t="s">
        <v>117</v>
      </c>
      <c r="E23" s="33"/>
      <c r="F23" s="33"/>
      <c r="G23" s="33"/>
      <c r="H23" s="33"/>
      <c r="I23" s="33"/>
      <c r="J23" s="20">
        <v>0</v>
      </c>
      <c r="K23" s="3">
        <v>0</v>
      </c>
      <c r="L23" s="3"/>
      <c r="M23" s="3"/>
      <c r="N23" s="3"/>
      <c r="O23" s="3"/>
      <c r="P23" s="3"/>
      <c r="Q23" s="12">
        <f t="shared" si="0"/>
        <v>0</v>
      </c>
    </row>
    <row r="24" spans="2:22" x14ac:dyDescent="0.35">
      <c r="B24" s="4">
        <f t="shared" si="1"/>
        <v>16</v>
      </c>
      <c r="C24" s="9" t="s">
        <v>118</v>
      </c>
      <c r="D24" s="33" t="s">
        <v>119</v>
      </c>
      <c r="E24" s="33"/>
      <c r="F24" s="33"/>
      <c r="G24" s="33"/>
      <c r="H24" s="33"/>
      <c r="I24" s="33"/>
      <c r="J24" s="20">
        <v>87</v>
      </c>
      <c r="K24" s="3">
        <v>91</v>
      </c>
      <c r="L24" s="3"/>
      <c r="M24" s="3"/>
      <c r="N24" s="3"/>
      <c r="O24" s="3"/>
      <c r="P24" s="3"/>
      <c r="Q24" s="12">
        <f t="shared" si="0"/>
        <v>25.428571428571427</v>
      </c>
    </row>
    <row r="25" spans="2:22" x14ac:dyDescent="0.35">
      <c r="B25" s="4">
        <f t="shared" si="1"/>
        <v>17</v>
      </c>
      <c r="C25" s="9" t="s">
        <v>120</v>
      </c>
      <c r="D25" s="33" t="s">
        <v>121</v>
      </c>
      <c r="E25" s="33"/>
      <c r="F25" s="33"/>
      <c r="G25" s="33"/>
      <c r="H25" s="33"/>
      <c r="I25" s="33"/>
      <c r="J25" s="20">
        <v>90</v>
      </c>
      <c r="K25" s="3">
        <v>88</v>
      </c>
      <c r="L25" s="3"/>
      <c r="M25" s="3"/>
      <c r="N25" s="3"/>
      <c r="O25" s="3"/>
      <c r="P25" s="3"/>
      <c r="Q25" s="12">
        <f t="shared" si="0"/>
        <v>25.428571428571427</v>
      </c>
    </row>
    <row r="26" spans="2:22" x14ac:dyDescent="0.35">
      <c r="B26" s="4">
        <f t="shared" si="1"/>
        <v>18</v>
      </c>
      <c r="C26" s="9" t="s">
        <v>122</v>
      </c>
      <c r="D26" s="33" t="s">
        <v>123</v>
      </c>
      <c r="E26" s="33"/>
      <c r="F26" s="33"/>
      <c r="G26" s="33"/>
      <c r="H26" s="33"/>
      <c r="I26" s="33"/>
      <c r="J26" s="20">
        <v>91</v>
      </c>
      <c r="K26" s="3">
        <v>85</v>
      </c>
      <c r="L26" s="3"/>
      <c r="M26" s="3"/>
      <c r="N26" s="3"/>
      <c r="O26" s="3"/>
      <c r="P26" s="3"/>
      <c r="Q26" s="12">
        <f t="shared" si="0"/>
        <v>25.142857142857142</v>
      </c>
      <c r="V26" s="13"/>
    </row>
    <row r="27" spans="2:22" x14ac:dyDescent="0.35">
      <c r="B27" s="4">
        <f t="shared" si="1"/>
        <v>19</v>
      </c>
      <c r="C27" s="9" t="s">
        <v>124</v>
      </c>
      <c r="D27" s="33" t="s">
        <v>125</v>
      </c>
      <c r="E27" s="33"/>
      <c r="F27" s="33"/>
      <c r="G27" s="33"/>
      <c r="H27" s="33"/>
      <c r="I27" s="33"/>
      <c r="J27" s="20">
        <v>97</v>
      </c>
      <c r="K27" s="3">
        <v>95</v>
      </c>
      <c r="L27" s="3"/>
      <c r="M27" s="3"/>
      <c r="N27" s="3"/>
      <c r="O27" s="3"/>
      <c r="P27" s="3"/>
      <c r="Q27" s="12">
        <f t="shared" si="0"/>
        <v>27.428571428571427</v>
      </c>
    </row>
    <row r="28" spans="2:22" x14ac:dyDescent="0.35">
      <c r="B28" s="4">
        <f t="shared" si="1"/>
        <v>20</v>
      </c>
      <c r="C28" s="9" t="s">
        <v>126</v>
      </c>
      <c r="D28" s="33" t="s">
        <v>127</v>
      </c>
      <c r="E28" s="33"/>
      <c r="F28" s="33"/>
      <c r="G28" s="33"/>
      <c r="H28" s="33"/>
      <c r="I28" s="33"/>
      <c r="J28" s="20">
        <v>98</v>
      </c>
      <c r="K28" s="3">
        <v>90</v>
      </c>
      <c r="L28" s="3"/>
      <c r="M28" s="3"/>
      <c r="N28" s="3"/>
      <c r="O28" s="3"/>
      <c r="P28" s="3"/>
      <c r="Q28" s="12">
        <f t="shared" si="0"/>
        <v>26.857142857142858</v>
      </c>
    </row>
    <row r="29" spans="2:22" x14ac:dyDescent="0.35">
      <c r="B29" s="4">
        <f t="shared" si="1"/>
        <v>21</v>
      </c>
      <c r="C29" s="9" t="s">
        <v>128</v>
      </c>
      <c r="D29" s="33" t="s">
        <v>129</v>
      </c>
      <c r="E29" s="33"/>
      <c r="F29" s="33"/>
      <c r="G29" s="33"/>
      <c r="H29" s="33"/>
      <c r="I29" s="33"/>
      <c r="J29" s="20">
        <v>100</v>
      </c>
      <c r="K29" s="3">
        <v>90</v>
      </c>
      <c r="L29" s="3"/>
      <c r="M29" s="3"/>
      <c r="N29" s="3"/>
      <c r="O29" s="3"/>
      <c r="P29" s="3"/>
      <c r="Q29" s="12">
        <f t="shared" si="0"/>
        <v>27.142857142857142</v>
      </c>
    </row>
    <row r="30" spans="2:22" x14ac:dyDescent="0.35">
      <c r="B30" s="4">
        <f t="shared" si="1"/>
        <v>22</v>
      </c>
      <c r="C30" s="9" t="s">
        <v>130</v>
      </c>
      <c r="D30" s="33" t="s">
        <v>131</v>
      </c>
      <c r="E30" s="33"/>
      <c r="F30" s="33"/>
      <c r="G30" s="33"/>
      <c r="H30" s="33"/>
      <c r="I30" s="33"/>
      <c r="J30" s="20">
        <v>100</v>
      </c>
      <c r="K30" s="3">
        <v>0</v>
      </c>
      <c r="L30" s="3"/>
      <c r="M30" s="3"/>
      <c r="N30" s="3"/>
      <c r="O30" s="3"/>
      <c r="P30" s="3"/>
      <c r="Q30" s="12">
        <f t="shared" si="0"/>
        <v>14.285714285714286</v>
      </c>
    </row>
    <row r="31" spans="2:22" x14ac:dyDescent="0.35">
      <c r="B31" s="4">
        <f t="shared" si="1"/>
        <v>23</v>
      </c>
      <c r="C31" s="9"/>
      <c r="D31" s="33"/>
      <c r="E31" s="33"/>
      <c r="F31" s="33"/>
      <c r="G31" s="33"/>
      <c r="H31" s="33"/>
      <c r="I31" s="33"/>
      <c r="J31" s="20"/>
      <c r="K31" s="3"/>
      <c r="L31" s="3"/>
      <c r="M31" s="3"/>
      <c r="N31" s="3"/>
      <c r="O31" s="3"/>
      <c r="P31" s="3"/>
      <c r="Q31" s="12">
        <f t="shared" si="0"/>
        <v>0</v>
      </c>
    </row>
    <row r="32" spans="2:22" x14ac:dyDescent="0.35">
      <c r="B32" s="4">
        <f t="shared" si="1"/>
        <v>24</v>
      </c>
      <c r="C32" s="9"/>
      <c r="D32" s="33"/>
      <c r="E32" s="33"/>
      <c r="F32" s="33"/>
      <c r="G32" s="33"/>
      <c r="H32" s="33"/>
      <c r="I32" s="33"/>
      <c r="J32" s="20"/>
      <c r="K32" s="3"/>
      <c r="L32" s="3"/>
      <c r="M32" s="3"/>
      <c r="N32" s="3"/>
      <c r="O32" s="3"/>
      <c r="P32" s="3"/>
      <c r="Q32" s="12">
        <f t="shared" si="0"/>
        <v>0</v>
      </c>
      <c r="T32" s="13"/>
    </row>
    <row r="33" spans="2:23" x14ac:dyDescent="0.35">
      <c r="B33" s="4">
        <f t="shared" si="1"/>
        <v>25</v>
      </c>
      <c r="C33" s="9"/>
      <c r="D33" s="33"/>
      <c r="E33" s="33"/>
      <c r="F33" s="33"/>
      <c r="G33" s="33"/>
      <c r="H33" s="33"/>
      <c r="I33" s="33"/>
      <c r="J33" s="20"/>
      <c r="K33" s="3"/>
      <c r="L33" s="3"/>
      <c r="M33" s="3"/>
      <c r="N33" s="3"/>
      <c r="O33" s="3"/>
      <c r="P33" s="3"/>
      <c r="Q33" s="12">
        <f t="shared" si="0"/>
        <v>0</v>
      </c>
    </row>
    <row r="34" spans="2:23" x14ac:dyDescent="0.35">
      <c r="B34" s="4">
        <f t="shared" si="1"/>
        <v>26</v>
      </c>
      <c r="C34" s="9"/>
      <c r="D34" s="33"/>
      <c r="E34" s="33"/>
      <c r="F34" s="33"/>
      <c r="G34" s="33"/>
      <c r="H34" s="33"/>
      <c r="I34" s="33"/>
      <c r="J34" s="20"/>
      <c r="K34" s="3"/>
      <c r="L34" s="3"/>
      <c r="M34" s="3"/>
      <c r="N34" s="3"/>
      <c r="O34" s="3"/>
      <c r="P34" s="3"/>
      <c r="Q34" s="12">
        <f t="shared" si="0"/>
        <v>0</v>
      </c>
    </row>
    <row r="35" spans="2:23" x14ac:dyDescent="0.35">
      <c r="B35" s="4">
        <f t="shared" si="1"/>
        <v>27</v>
      </c>
      <c r="C35" s="9"/>
      <c r="D35" s="33"/>
      <c r="E35" s="33"/>
      <c r="F35" s="33"/>
      <c r="G35" s="33"/>
      <c r="H35" s="33"/>
      <c r="I35" s="33"/>
      <c r="J35" s="20"/>
      <c r="K35" s="3"/>
      <c r="L35" s="3"/>
      <c r="M35" s="3"/>
      <c r="N35" s="3"/>
      <c r="O35" s="3"/>
      <c r="P35" s="3"/>
      <c r="Q35" s="12">
        <f t="shared" si="0"/>
        <v>0</v>
      </c>
    </row>
    <row r="36" spans="2:23" x14ac:dyDescent="0.35">
      <c r="B36" s="4">
        <f t="shared" si="1"/>
        <v>28</v>
      </c>
      <c r="C36" s="9"/>
      <c r="D36" s="33"/>
      <c r="E36" s="33"/>
      <c r="F36" s="33"/>
      <c r="G36" s="33"/>
      <c r="H36" s="33"/>
      <c r="I36" s="33"/>
      <c r="J36" s="20"/>
      <c r="K36" s="3"/>
      <c r="L36" s="3"/>
      <c r="M36" s="3"/>
      <c r="N36" s="3"/>
      <c r="O36" s="3"/>
      <c r="P36" s="3"/>
      <c r="Q36" s="12">
        <f t="shared" si="0"/>
        <v>0</v>
      </c>
    </row>
    <row r="37" spans="2:23" x14ac:dyDescent="0.35">
      <c r="B37" s="4">
        <f t="shared" si="1"/>
        <v>29</v>
      </c>
      <c r="C37" s="9"/>
      <c r="D37" s="33"/>
      <c r="E37" s="33"/>
      <c r="F37" s="33"/>
      <c r="G37" s="33"/>
      <c r="H37" s="33"/>
      <c r="I37" s="33"/>
      <c r="J37" s="20"/>
      <c r="K37" s="3"/>
      <c r="L37" s="3"/>
      <c r="M37" s="3"/>
      <c r="N37" s="3"/>
      <c r="O37" s="3"/>
      <c r="P37" s="3"/>
      <c r="Q37" s="12">
        <f t="shared" si="0"/>
        <v>0</v>
      </c>
    </row>
    <row r="38" spans="2:23" x14ac:dyDescent="0.35">
      <c r="B38" s="4">
        <f t="shared" si="1"/>
        <v>30</v>
      </c>
      <c r="C38" s="9"/>
      <c r="D38" s="33"/>
      <c r="E38" s="33"/>
      <c r="F38" s="33"/>
      <c r="G38" s="33"/>
      <c r="H38" s="33"/>
      <c r="I38" s="33"/>
      <c r="J38" s="20"/>
      <c r="K38" s="3"/>
      <c r="L38" s="3"/>
      <c r="M38" s="3"/>
      <c r="N38" s="3"/>
      <c r="O38" s="3"/>
      <c r="P38" s="3"/>
      <c r="Q38" s="12">
        <f t="shared" si="0"/>
        <v>0</v>
      </c>
    </row>
    <row r="39" spans="2:23" x14ac:dyDescent="0.35">
      <c r="B39" s="4">
        <f t="shared" si="1"/>
        <v>31</v>
      </c>
      <c r="C39" s="9"/>
      <c r="D39" s="33"/>
      <c r="E39" s="33"/>
      <c r="F39" s="33"/>
      <c r="G39" s="33"/>
      <c r="H39" s="33"/>
      <c r="I39" s="33"/>
      <c r="J39" s="20"/>
      <c r="K39" s="3"/>
      <c r="L39" s="3"/>
      <c r="M39" s="3"/>
      <c r="N39" s="3"/>
      <c r="O39" s="3"/>
      <c r="P39" s="3"/>
      <c r="Q39" s="12">
        <f t="shared" si="0"/>
        <v>0</v>
      </c>
    </row>
    <row r="40" spans="2:23" x14ac:dyDescent="0.35">
      <c r="B40" s="4">
        <f t="shared" si="1"/>
        <v>32</v>
      </c>
      <c r="C40" s="9"/>
      <c r="D40" s="33"/>
      <c r="E40" s="33"/>
      <c r="F40" s="33"/>
      <c r="G40" s="33"/>
      <c r="H40" s="33"/>
      <c r="I40" s="33"/>
      <c r="J40" s="20"/>
      <c r="K40" s="3"/>
      <c r="L40" s="3"/>
      <c r="M40" s="3"/>
      <c r="N40" s="3"/>
      <c r="O40" s="3"/>
      <c r="P40" s="3"/>
      <c r="Q40" s="12">
        <f t="shared" si="0"/>
        <v>0</v>
      </c>
    </row>
    <row r="41" spans="2:23" x14ac:dyDescent="0.35">
      <c r="B41" s="4">
        <f t="shared" si="1"/>
        <v>33</v>
      </c>
      <c r="C41" s="9"/>
      <c r="D41" s="33"/>
      <c r="E41" s="33"/>
      <c r="F41" s="33"/>
      <c r="G41" s="33"/>
      <c r="H41" s="33"/>
      <c r="I41" s="33"/>
      <c r="J41" s="20"/>
      <c r="K41" s="3"/>
      <c r="L41" s="3"/>
      <c r="M41" s="3"/>
      <c r="N41" s="3"/>
      <c r="O41" s="3"/>
      <c r="P41" s="3"/>
      <c r="Q41" s="12">
        <f t="shared" si="0"/>
        <v>0</v>
      </c>
    </row>
    <row r="42" spans="2:23" x14ac:dyDescent="0.35">
      <c r="B42" s="4">
        <f t="shared" si="1"/>
        <v>34</v>
      </c>
      <c r="C42" s="9"/>
      <c r="D42" s="33"/>
      <c r="E42" s="33"/>
      <c r="F42" s="33"/>
      <c r="G42" s="33"/>
      <c r="H42" s="33"/>
      <c r="I42" s="33"/>
      <c r="J42" s="20"/>
      <c r="K42" s="3"/>
      <c r="L42" s="3"/>
      <c r="M42" s="3"/>
      <c r="N42" s="3"/>
      <c r="O42" s="3"/>
      <c r="P42" s="3"/>
      <c r="Q42" s="12">
        <f t="shared" si="0"/>
        <v>0</v>
      </c>
    </row>
    <row r="43" spans="2:23" x14ac:dyDescent="0.35">
      <c r="B43" s="4">
        <f t="shared" si="1"/>
        <v>35</v>
      </c>
      <c r="C43" s="9"/>
      <c r="D43" s="33"/>
      <c r="E43" s="33"/>
      <c r="F43" s="33"/>
      <c r="G43" s="33"/>
      <c r="H43" s="33"/>
      <c r="I43" s="33"/>
      <c r="J43" s="20"/>
      <c r="K43" s="3"/>
      <c r="L43" s="3"/>
      <c r="M43" s="3"/>
      <c r="N43" s="3"/>
      <c r="O43" s="3"/>
      <c r="P43" s="3"/>
      <c r="Q43" s="12">
        <f t="shared" si="0"/>
        <v>0</v>
      </c>
      <c r="T43" s="15">
        <f>AVERAGE(J9:J30)</f>
        <v>85.818181818181813</v>
      </c>
      <c r="U43" s="14"/>
      <c r="V43" s="14">
        <v>22</v>
      </c>
      <c r="W43" s="14">
        <v>100</v>
      </c>
    </row>
    <row r="44" spans="2:23" x14ac:dyDescent="0.35">
      <c r="B44" s="4">
        <f t="shared" si="1"/>
        <v>36</v>
      </c>
      <c r="C44" s="4"/>
      <c r="D44" s="34"/>
      <c r="E44" s="34"/>
      <c r="F44" s="34"/>
      <c r="G44" s="34"/>
      <c r="H44" s="34"/>
      <c r="I44" s="34"/>
      <c r="J44" s="3"/>
      <c r="K44" s="3"/>
      <c r="L44" s="3"/>
      <c r="M44" s="3"/>
      <c r="N44" s="3"/>
      <c r="O44" s="3"/>
      <c r="P44" s="3"/>
      <c r="Q44" s="12">
        <f t="shared" si="0"/>
        <v>0</v>
      </c>
      <c r="T44" s="14"/>
      <c r="U44" s="14"/>
      <c r="V44" s="14"/>
      <c r="W44" s="14"/>
    </row>
    <row r="45" spans="2:23" x14ac:dyDescent="0.35">
      <c r="B45" s="4">
        <f t="shared" si="1"/>
        <v>37</v>
      </c>
      <c r="C45" s="16"/>
      <c r="D45" s="34"/>
      <c r="E45" s="34"/>
      <c r="F45" s="34"/>
      <c r="G45" s="34"/>
      <c r="H45" s="34"/>
      <c r="I45" s="34"/>
      <c r="J45" s="3"/>
      <c r="K45" s="3"/>
      <c r="L45" s="3"/>
      <c r="M45" s="3"/>
      <c r="N45" s="3"/>
      <c r="O45" s="3"/>
      <c r="P45" s="3"/>
      <c r="Q45" s="12">
        <f t="shared" si="0"/>
        <v>0</v>
      </c>
      <c r="T45" s="14"/>
      <c r="U45" s="14"/>
      <c r="V45" s="14">
        <f>COUNTIF(J9:J30,"&gt;=86")</f>
        <v>18</v>
      </c>
      <c r="W45" s="14"/>
    </row>
    <row r="46" spans="2:23" x14ac:dyDescent="0.35">
      <c r="B46" s="4">
        <f t="shared" si="1"/>
        <v>38</v>
      </c>
      <c r="C46" s="16"/>
      <c r="D46" s="34"/>
      <c r="E46" s="34"/>
      <c r="F46" s="34"/>
      <c r="G46" s="34"/>
      <c r="H46" s="34"/>
      <c r="I46" s="34"/>
      <c r="J46" s="3"/>
      <c r="K46" s="3"/>
      <c r="L46" s="3"/>
      <c r="M46" s="3"/>
      <c r="N46" s="3"/>
      <c r="O46" s="3"/>
      <c r="P46" s="3"/>
      <c r="Q46" s="12">
        <f t="shared" si="0"/>
        <v>0</v>
      </c>
      <c r="T46" s="14"/>
      <c r="U46" s="14"/>
      <c r="V46" s="14"/>
      <c r="W46" s="15">
        <f>V45*W43/V43</f>
        <v>81.818181818181813</v>
      </c>
    </row>
    <row r="47" spans="2:23" x14ac:dyDescent="0.35">
      <c r="B47" s="4">
        <f t="shared" si="1"/>
        <v>39</v>
      </c>
      <c r="C47" s="16"/>
      <c r="D47" s="34"/>
      <c r="E47" s="34"/>
      <c r="F47" s="34"/>
      <c r="G47" s="34"/>
      <c r="H47" s="34"/>
      <c r="I47" s="34"/>
      <c r="J47" s="3"/>
      <c r="K47" s="3"/>
      <c r="L47" s="3"/>
      <c r="M47" s="3"/>
      <c r="N47" s="3"/>
      <c r="O47" s="3"/>
      <c r="P47" s="3"/>
      <c r="Q47" s="12">
        <f t="shared" si="0"/>
        <v>0</v>
      </c>
    </row>
    <row r="48" spans="2:23" x14ac:dyDescent="0.35">
      <c r="B48" s="4">
        <f t="shared" si="1"/>
        <v>40</v>
      </c>
      <c r="C48" s="16"/>
      <c r="D48" s="34"/>
      <c r="E48" s="34"/>
      <c r="F48" s="34"/>
      <c r="G48" s="34"/>
      <c r="H48" s="34"/>
      <c r="I48" s="34"/>
      <c r="J48" s="3"/>
      <c r="K48" s="3"/>
      <c r="L48" s="3"/>
      <c r="M48" s="3"/>
      <c r="N48" s="3"/>
      <c r="O48" s="3"/>
      <c r="P48" s="3"/>
      <c r="Q48" s="12">
        <f t="shared" si="0"/>
        <v>0</v>
      </c>
    </row>
    <row r="49" spans="2:17" x14ac:dyDescent="0.35">
      <c r="B49" s="4">
        <f t="shared" si="1"/>
        <v>41</v>
      </c>
      <c r="C49" s="16"/>
      <c r="D49" s="34"/>
      <c r="E49" s="34"/>
      <c r="F49" s="34"/>
      <c r="G49" s="34"/>
      <c r="H49" s="34"/>
      <c r="I49" s="34"/>
      <c r="J49" s="3"/>
      <c r="K49" s="3"/>
      <c r="L49" s="3"/>
      <c r="M49" s="3"/>
      <c r="N49" s="3"/>
      <c r="O49" s="3"/>
      <c r="P49" s="3"/>
      <c r="Q49" s="12">
        <f t="shared" si="0"/>
        <v>0</v>
      </c>
    </row>
    <row r="50" spans="2:17" x14ac:dyDescent="0.35">
      <c r="B50" s="4">
        <f t="shared" si="1"/>
        <v>42</v>
      </c>
      <c r="C50" s="16"/>
      <c r="D50" s="34"/>
      <c r="E50" s="34"/>
      <c r="F50" s="34"/>
      <c r="G50" s="34"/>
      <c r="H50" s="34"/>
      <c r="I50" s="34"/>
      <c r="J50" s="3"/>
      <c r="K50" s="3"/>
      <c r="L50" s="3"/>
      <c r="M50" s="3"/>
      <c r="N50" s="3"/>
      <c r="O50" s="3"/>
      <c r="P50" s="3"/>
      <c r="Q50" s="12">
        <f t="shared" si="0"/>
        <v>0</v>
      </c>
    </row>
    <row r="51" spans="2:17" x14ac:dyDescent="0.35">
      <c r="B51" s="4">
        <f t="shared" si="1"/>
        <v>43</v>
      </c>
      <c r="C51" s="16"/>
      <c r="D51" s="34"/>
      <c r="E51" s="34"/>
      <c r="F51" s="34"/>
      <c r="G51" s="34"/>
      <c r="H51" s="34"/>
      <c r="I51" s="34"/>
      <c r="J51" s="3"/>
      <c r="K51" s="3"/>
      <c r="L51" s="3"/>
      <c r="M51" s="3"/>
      <c r="N51" s="3"/>
      <c r="O51" s="3"/>
      <c r="P51" s="3"/>
      <c r="Q51" s="12">
        <f t="shared" si="0"/>
        <v>0</v>
      </c>
    </row>
    <row r="52" spans="2:17" x14ac:dyDescent="0.35">
      <c r="B52" s="4">
        <f t="shared" si="1"/>
        <v>44</v>
      </c>
      <c r="C52" s="16"/>
      <c r="D52" s="34"/>
      <c r="E52" s="34"/>
      <c r="F52" s="34"/>
      <c r="G52" s="34"/>
      <c r="H52" s="34"/>
      <c r="I52" s="34"/>
      <c r="J52" s="3"/>
      <c r="K52" s="3"/>
      <c r="L52" s="3"/>
      <c r="M52" s="3"/>
      <c r="N52" s="3"/>
      <c r="O52" s="3"/>
      <c r="P52" s="3"/>
      <c r="Q52" s="12">
        <f t="shared" si="0"/>
        <v>0</v>
      </c>
    </row>
    <row r="53" spans="2:17" x14ac:dyDescent="0.35">
      <c r="B53" s="4">
        <f t="shared" si="1"/>
        <v>45</v>
      </c>
      <c r="C53" s="9"/>
      <c r="D53" s="35"/>
      <c r="E53" s="35"/>
      <c r="F53" s="35"/>
      <c r="G53" s="35"/>
      <c r="H53" s="35"/>
      <c r="I53" s="35"/>
      <c r="J53" s="9"/>
      <c r="K53" s="9"/>
      <c r="L53" s="9"/>
      <c r="M53" s="9"/>
      <c r="N53" s="9"/>
      <c r="O53" s="9"/>
      <c r="P53" s="9"/>
      <c r="Q53" s="12">
        <f t="shared" si="0"/>
        <v>0</v>
      </c>
    </row>
    <row r="54" spans="2:17" x14ac:dyDescent="0.35">
      <c r="C54" s="31"/>
      <c r="D54" s="31"/>
      <c r="E54" s="5"/>
      <c r="H54" s="36" t="s">
        <v>80</v>
      </c>
      <c r="I54" s="36"/>
      <c r="J54" s="2">
        <f t="shared" ref="J54:P54" si="2">COUNTIF(J9:J53,"&gt;=70")</f>
        <v>20</v>
      </c>
      <c r="K54" s="2">
        <f t="shared" si="2"/>
        <v>19</v>
      </c>
      <c r="L54" s="2">
        <f t="shared" si="2"/>
        <v>0</v>
      </c>
      <c r="M54" s="2">
        <f t="shared" si="2"/>
        <v>0</v>
      </c>
      <c r="N54" s="2">
        <f t="shared" si="2"/>
        <v>0</v>
      </c>
      <c r="O54" s="2">
        <f t="shared" si="2"/>
        <v>0</v>
      </c>
      <c r="P54" s="2">
        <f t="shared" si="2"/>
        <v>0</v>
      </c>
      <c r="Q54" s="17">
        <f>COUNTIF(Q9:Q48,"&gt;=70")</f>
        <v>0</v>
      </c>
    </row>
    <row r="55" spans="2:17" x14ac:dyDescent="0.35">
      <c r="C55" s="31"/>
      <c r="D55" s="31"/>
      <c r="E55" s="6"/>
      <c r="H55" s="37" t="s">
        <v>81</v>
      </c>
      <c r="I55" s="37"/>
      <c r="J55" s="1">
        <f t="shared" ref="J55:Q55" si="3">COUNTIF(J9:J53,"&lt;70")</f>
        <v>2</v>
      </c>
      <c r="K55" s="1">
        <f t="shared" si="3"/>
        <v>3</v>
      </c>
      <c r="L55" s="1">
        <f t="shared" si="3"/>
        <v>0</v>
      </c>
      <c r="M55" s="1">
        <f t="shared" si="3"/>
        <v>0</v>
      </c>
      <c r="N55" s="1">
        <f t="shared" si="3"/>
        <v>0</v>
      </c>
      <c r="O55" s="1">
        <f t="shared" si="3"/>
        <v>0</v>
      </c>
      <c r="P55" s="1">
        <f t="shared" si="3"/>
        <v>0</v>
      </c>
      <c r="Q55" s="1">
        <f t="shared" si="3"/>
        <v>45</v>
      </c>
    </row>
    <row r="56" spans="2:17" x14ac:dyDescent="0.35">
      <c r="C56" s="31"/>
      <c r="D56" s="31"/>
      <c r="E56" s="31"/>
      <c r="H56" s="37" t="s">
        <v>82</v>
      </c>
      <c r="I56" s="37"/>
      <c r="J56" s="1">
        <f t="shared" ref="J56:Q56" si="4">COUNT(J9:J53)</f>
        <v>22</v>
      </c>
      <c r="K56" s="1">
        <f t="shared" si="4"/>
        <v>22</v>
      </c>
      <c r="L56" s="1">
        <f t="shared" si="4"/>
        <v>0</v>
      </c>
      <c r="M56" s="1">
        <f t="shared" si="4"/>
        <v>0</v>
      </c>
      <c r="N56" s="1">
        <f t="shared" si="4"/>
        <v>0</v>
      </c>
      <c r="O56" s="1">
        <f t="shared" si="4"/>
        <v>0</v>
      </c>
      <c r="P56" s="1">
        <f t="shared" si="4"/>
        <v>0</v>
      </c>
      <c r="Q56" s="1">
        <f t="shared" si="4"/>
        <v>45</v>
      </c>
    </row>
    <row r="57" spans="2:17" x14ac:dyDescent="0.35">
      <c r="C57" s="31"/>
      <c r="D57" s="31"/>
      <c r="E57" s="5"/>
      <c r="H57" s="38" t="s">
        <v>83</v>
      </c>
      <c r="I57" s="38"/>
      <c r="J57" s="18">
        <f t="shared" ref="J57:Q57" si="5">J54/J56</f>
        <v>0.90909090909090906</v>
      </c>
      <c r="K57" s="19">
        <f t="shared" si="5"/>
        <v>0.86363636363636365</v>
      </c>
      <c r="L57" s="19" t="e">
        <f t="shared" si="5"/>
        <v>#DIV/0!</v>
      </c>
      <c r="M57" s="19" t="e">
        <f t="shared" si="5"/>
        <v>#DIV/0!</v>
      </c>
      <c r="N57" s="19" t="e">
        <f t="shared" si="5"/>
        <v>#DIV/0!</v>
      </c>
      <c r="O57" s="19" t="e">
        <f t="shared" si="5"/>
        <v>#DIV/0!</v>
      </c>
      <c r="P57" s="19" t="e">
        <f t="shared" si="5"/>
        <v>#DIV/0!</v>
      </c>
      <c r="Q57" s="19">
        <f t="shared" si="5"/>
        <v>0</v>
      </c>
    </row>
    <row r="58" spans="2:17" x14ac:dyDescent="0.35">
      <c r="C58" s="31"/>
      <c r="D58" s="31"/>
      <c r="E58" s="5"/>
      <c r="H58" s="38" t="s">
        <v>84</v>
      </c>
      <c r="I58" s="38"/>
      <c r="J58" s="18">
        <f t="shared" ref="J58:Q58" si="6">J55/J56</f>
        <v>9.0909090909090912E-2</v>
      </c>
      <c r="K58" s="18">
        <f t="shared" si="6"/>
        <v>0.13636363636363635</v>
      </c>
      <c r="L58" s="19" t="e">
        <f t="shared" si="6"/>
        <v>#DIV/0!</v>
      </c>
      <c r="M58" s="19" t="e">
        <f t="shared" si="6"/>
        <v>#DIV/0!</v>
      </c>
      <c r="N58" s="19" t="e">
        <f t="shared" si="6"/>
        <v>#DIV/0!</v>
      </c>
      <c r="O58" s="19" t="e">
        <f t="shared" si="6"/>
        <v>#DIV/0!</v>
      </c>
      <c r="P58" s="19" t="e">
        <f t="shared" si="6"/>
        <v>#DIV/0!</v>
      </c>
      <c r="Q58" s="19">
        <f t="shared" si="6"/>
        <v>1</v>
      </c>
    </row>
    <row r="59" spans="2:17" x14ac:dyDescent="0.35">
      <c r="C59" s="31"/>
      <c r="D59" s="31"/>
      <c r="E59" s="6"/>
    </row>
    <row r="60" spans="2:17" x14ac:dyDescent="0.35">
      <c r="C60" s="5"/>
      <c r="D60" s="5"/>
      <c r="E60" s="6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85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" zoomScale="85" zoomScaleNormal="85" workbookViewId="0">
      <selection activeCell="T6" sqref="T6"/>
    </sheetView>
  </sheetViews>
  <sheetFormatPr baseColWidth="10" defaultColWidth="10.54296875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9.08984375" customWidth="1"/>
  </cols>
  <sheetData>
    <row r="2" spans="2:23" ht="15.5" x14ac:dyDescent="0.3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7"/>
      <c r="R2" s="7"/>
    </row>
    <row r="3" spans="2:23" x14ac:dyDescent="0.3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2:23" ht="24.75" customHeight="1" x14ac:dyDescent="0.35">
      <c r="C4" t="s">
        <v>2</v>
      </c>
      <c r="D4" s="41" t="s">
        <v>132</v>
      </c>
      <c r="E4" s="41"/>
      <c r="F4" s="41"/>
      <c r="G4" s="41"/>
      <c r="I4" t="s">
        <v>4</v>
      </c>
      <c r="J4" s="29" t="s">
        <v>133</v>
      </c>
      <c r="K4" s="29"/>
      <c r="M4" t="s">
        <v>6</v>
      </c>
      <c r="N4" s="30">
        <f ca="1">TODAY()</f>
        <v>45434</v>
      </c>
      <c r="O4" s="30"/>
    </row>
    <row r="5" spans="2:23" ht="6.75" customHeight="1" x14ac:dyDescent="0.35">
      <c r="D5" s="8"/>
      <c r="E5" s="8"/>
      <c r="F5" s="8"/>
      <c r="G5" s="8"/>
    </row>
    <row r="6" spans="2:23" x14ac:dyDescent="0.35">
      <c r="C6" t="s">
        <v>7</v>
      </c>
      <c r="D6" s="29" t="s">
        <v>8</v>
      </c>
      <c r="E6" s="29"/>
      <c r="F6" s="29"/>
      <c r="G6" s="29"/>
      <c r="I6" s="31" t="s">
        <v>9</v>
      </c>
      <c r="J6" s="31"/>
      <c r="K6" s="32" t="s">
        <v>10</v>
      </c>
      <c r="L6" s="32"/>
      <c r="M6" s="32"/>
      <c r="N6" s="32"/>
      <c r="O6" s="32"/>
      <c r="P6" s="32"/>
    </row>
    <row r="7" spans="2:23" ht="11.25" customHeight="1" x14ac:dyDescent="0.35"/>
    <row r="8" spans="2:23" x14ac:dyDescent="0.3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23" x14ac:dyDescent="0.35">
      <c r="B9" s="4">
        <v>1</v>
      </c>
      <c r="C9" s="3" t="s">
        <v>134</v>
      </c>
      <c r="D9" s="33" t="s">
        <v>135</v>
      </c>
      <c r="E9" s="33"/>
      <c r="F9" s="33"/>
      <c r="G9" s="33"/>
      <c r="H9" s="33"/>
      <c r="I9" s="33"/>
      <c r="J9" s="11">
        <v>100</v>
      </c>
      <c r="K9" s="3">
        <v>100</v>
      </c>
      <c r="L9" s="3">
        <v>100</v>
      </c>
      <c r="M9" s="3"/>
      <c r="N9" s="3"/>
      <c r="O9" s="3"/>
      <c r="P9" s="3"/>
      <c r="Q9" s="12">
        <f t="shared" ref="Q9:Q53" si="0">SUM(J9:P9)/7</f>
        <v>42.857142857142854</v>
      </c>
      <c r="T9" s="24">
        <f>AVERAGE(K9:K15)</f>
        <v>55.714285714285715</v>
      </c>
      <c r="U9" s="25"/>
      <c r="V9" s="25">
        <f>COUNTIF(K9:K15,"&gt;=56")</f>
        <v>4</v>
      </c>
      <c r="W9" s="25">
        <f>V9*100/7</f>
        <v>57.142857142857146</v>
      </c>
    </row>
    <row r="10" spans="2:23" x14ac:dyDescent="0.35">
      <c r="B10" s="4">
        <f t="shared" ref="B10:B53" si="1">B9+1</f>
        <v>2</v>
      </c>
      <c r="C10" s="3" t="s">
        <v>136</v>
      </c>
      <c r="D10" s="33" t="s">
        <v>137</v>
      </c>
      <c r="E10" s="33"/>
      <c r="F10" s="33"/>
      <c r="G10" s="33"/>
      <c r="H10" s="33"/>
      <c r="I10" s="33"/>
      <c r="J10" s="11">
        <v>93</v>
      </c>
      <c r="K10" s="11">
        <v>0</v>
      </c>
      <c r="L10" s="11">
        <v>0</v>
      </c>
      <c r="M10" s="3"/>
      <c r="N10" s="3"/>
      <c r="O10" s="3"/>
      <c r="P10" s="3"/>
      <c r="Q10" s="12">
        <f t="shared" si="0"/>
        <v>13.285714285714286</v>
      </c>
      <c r="T10" s="24"/>
      <c r="U10" s="25"/>
      <c r="V10" s="25"/>
      <c r="W10" s="25"/>
    </row>
    <row r="11" spans="2:23" x14ac:dyDescent="0.35">
      <c r="B11" s="4">
        <f t="shared" si="1"/>
        <v>3</v>
      </c>
      <c r="C11" s="3" t="s">
        <v>138</v>
      </c>
      <c r="D11" s="33" t="s">
        <v>139</v>
      </c>
      <c r="E11" s="33"/>
      <c r="F11" s="33"/>
      <c r="G11" s="33"/>
      <c r="H11" s="33"/>
      <c r="I11" s="33"/>
      <c r="J11" s="11">
        <v>98</v>
      </c>
      <c r="K11" s="3">
        <v>90</v>
      </c>
      <c r="L11" s="3">
        <v>90</v>
      </c>
      <c r="M11" s="3"/>
      <c r="N11" s="3"/>
      <c r="O11" s="3"/>
      <c r="P11" s="3"/>
      <c r="Q11" s="12">
        <f t="shared" si="0"/>
        <v>39.714285714285715</v>
      </c>
      <c r="T11" s="24"/>
      <c r="U11" s="25"/>
      <c r="V11" s="25"/>
      <c r="W11" s="25"/>
    </row>
    <row r="12" spans="2:23" x14ac:dyDescent="0.35">
      <c r="B12" s="4">
        <f t="shared" si="1"/>
        <v>4</v>
      </c>
      <c r="C12" s="3" t="s">
        <v>140</v>
      </c>
      <c r="D12" s="33" t="s">
        <v>141</v>
      </c>
      <c r="E12" s="33"/>
      <c r="F12" s="33"/>
      <c r="G12" s="33"/>
      <c r="H12" s="33"/>
      <c r="I12" s="33"/>
      <c r="J12" s="11">
        <v>100</v>
      </c>
      <c r="K12" s="3">
        <v>100</v>
      </c>
      <c r="L12" s="3">
        <v>100</v>
      </c>
      <c r="M12" s="3"/>
      <c r="N12" s="3"/>
      <c r="O12" s="3"/>
      <c r="P12" s="3"/>
      <c r="Q12" s="12">
        <f t="shared" si="0"/>
        <v>42.857142857142854</v>
      </c>
      <c r="T12" s="24"/>
      <c r="U12" s="25"/>
      <c r="V12" s="25"/>
      <c r="W12" s="25"/>
    </row>
    <row r="13" spans="2:23" x14ac:dyDescent="0.35">
      <c r="B13" s="4">
        <f t="shared" si="1"/>
        <v>5</v>
      </c>
      <c r="C13" s="3" t="s">
        <v>142</v>
      </c>
      <c r="D13" s="33" t="s">
        <v>143</v>
      </c>
      <c r="E13" s="33"/>
      <c r="F13" s="33"/>
      <c r="G13" s="33"/>
      <c r="H13" s="33"/>
      <c r="I13" s="33"/>
      <c r="J13" s="11">
        <v>75</v>
      </c>
      <c r="K13" s="11">
        <v>0</v>
      </c>
      <c r="L13" s="11">
        <v>88</v>
      </c>
      <c r="M13" s="3"/>
      <c r="N13" s="3"/>
      <c r="O13" s="3"/>
      <c r="P13" s="3"/>
      <c r="Q13" s="12">
        <f t="shared" si="0"/>
        <v>23.285714285714285</v>
      </c>
      <c r="T13" s="24"/>
      <c r="U13" s="25"/>
      <c r="V13" s="25"/>
      <c r="W13" s="25"/>
    </row>
    <row r="14" spans="2:23" x14ac:dyDescent="0.35">
      <c r="B14" s="4">
        <f t="shared" si="1"/>
        <v>6</v>
      </c>
      <c r="C14" s="3" t="s">
        <v>144</v>
      </c>
      <c r="D14" s="33" t="s">
        <v>145</v>
      </c>
      <c r="E14" s="33"/>
      <c r="F14" s="33"/>
      <c r="G14" s="33"/>
      <c r="H14" s="33"/>
      <c r="I14" s="33"/>
      <c r="J14" s="11">
        <v>100</v>
      </c>
      <c r="K14" s="3">
        <v>100</v>
      </c>
      <c r="L14" s="3">
        <v>100</v>
      </c>
      <c r="M14" s="3"/>
      <c r="N14" s="3"/>
      <c r="O14" s="3"/>
      <c r="P14" s="3"/>
      <c r="Q14" s="12">
        <f t="shared" si="0"/>
        <v>42.857142857142854</v>
      </c>
      <c r="T14" s="24"/>
      <c r="U14" s="25"/>
      <c r="V14" s="25"/>
      <c r="W14" s="25"/>
    </row>
    <row r="15" spans="2:23" x14ac:dyDescent="0.35">
      <c r="B15" s="4">
        <f t="shared" si="1"/>
        <v>7</v>
      </c>
      <c r="C15" s="3" t="s">
        <v>146</v>
      </c>
      <c r="D15" s="33" t="s">
        <v>147</v>
      </c>
      <c r="E15" s="33"/>
      <c r="F15" s="33"/>
      <c r="G15" s="33"/>
      <c r="H15" s="33"/>
      <c r="I15" s="33"/>
      <c r="J15" s="11">
        <v>0</v>
      </c>
      <c r="K15" s="11">
        <v>0</v>
      </c>
      <c r="L15" s="11">
        <v>0</v>
      </c>
      <c r="M15" s="3"/>
      <c r="N15" s="3"/>
      <c r="O15" s="3"/>
      <c r="P15" s="3"/>
      <c r="Q15" s="12">
        <f t="shared" si="0"/>
        <v>0</v>
      </c>
      <c r="T15" s="24"/>
      <c r="U15" s="25"/>
      <c r="V15" s="25"/>
      <c r="W15" s="25"/>
    </row>
    <row r="16" spans="2:23" x14ac:dyDescent="0.35">
      <c r="B16" s="4">
        <f t="shared" si="1"/>
        <v>8</v>
      </c>
      <c r="C16" s="3"/>
      <c r="D16" s="33"/>
      <c r="E16" s="33"/>
      <c r="F16" s="33"/>
      <c r="G16" s="33"/>
      <c r="H16" s="33"/>
      <c r="I16" s="33"/>
      <c r="J16" s="11"/>
      <c r="K16" s="3"/>
      <c r="L16" s="3"/>
      <c r="M16" s="3"/>
      <c r="N16" s="3"/>
      <c r="O16" s="3"/>
      <c r="P16" s="3"/>
      <c r="Q16" s="12">
        <f t="shared" si="0"/>
        <v>0</v>
      </c>
      <c r="T16" s="24">
        <f>AVERAGE(L9:L15)</f>
        <v>68.285714285714292</v>
      </c>
      <c r="U16" s="25"/>
      <c r="V16" s="25">
        <f>COUNTIF(L9:L15,"&gt;=68")</f>
        <v>5</v>
      </c>
      <c r="W16" s="25">
        <f>V16*100/7</f>
        <v>71.428571428571431</v>
      </c>
    </row>
    <row r="17" spans="2:23" x14ac:dyDescent="0.35">
      <c r="B17" s="4">
        <f t="shared" si="1"/>
        <v>9</v>
      </c>
      <c r="C17" s="3"/>
      <c r="D17" s="33"/>
      <c r="E17" s="33"/>
      <c r="F17" s="33"/>
      <c r="G17" s="33"/>
      <c r="H17" s="33"/>
      <c r="I17" s="33"/>
      <c r="J17" s="11"/>
      <c r="K17" s="3"/>
      <c r="L17" s="3"/>
      <c r="M17" s="3"/>
      <c r="N17" s="3"/>
      <c r="O17" s="3"/>
      <c r="P17" s="3"/>
      <c r="Q17" s="12">
        <f t="shared" si="0"/>
        <v>0</v>
      </c>
    </row>
    <row r="18" spans="2:23" x14ac:dyDescent="0.35">
      <c r="B18" s="4">
        <f t="shared" si="1"/>
        <v>10</v>
      </c>
      <c r="C18" s="3"/>
      <c r="D18" s="33"/>
      <c r="E18" s="33"/>
      <c r="F18" s="33"/>
      <c r="G18" s="33"/>
      <c r="H18" s="33"/>
      <c r="I18" s="33"/>
      <c r="J18" s="11"/>
      <c r="K18" s="3"/>
      <c r="L18" s="3"/>
      <c r="M18" s="3"/>
      <c r="N18" s="3"/>
      <c r="O18" s="3"/>
      <c r="P18" s="3"/>
      <c r="Q18" s="12">
        <f t="shared" si="0"/>
        <v>0</v>
      </c>
    </row>
    <row r="19" spans="2:23" x14ac:dyDescent="0.35">
      <c r="B19" s="4">
        <f t="shared" si="1"/>
        <v>11</v>
      </c>
      <c r="C19" s="3"/>
      <c r="D19" s="33"/>
      <c r="E19" s="33"/>
      <c r="F19" s="33"/>
      <c r="G19" s="33"/>
      <c r="H19" s="33"/>
      <c r="I19" s="33"/>
      <c r="J19" s="11"/>
      <c r="K19" s="3"/>
      <c r="L19" s="3"/>
      <c r="M19" s="3"/>
      <c r="N19" s="3"/>
      <c r="O19" s="3"/>
      <c r="P19" s="3"/>
      <c r="Q19" s="12">
        <f t="shared" si="0"/>
        <v>0</v>
      </c>
    </row>
    <row r="20" spans="2:23" x14ac:dyDescent="0.35">
      <c r="B20" s="4">
        <f t="shared" si="1"/>
        <v>12</v>
      </c>
      <c r="C20" s="3"/>
      <c r="D20" s="33"/>
      <c r="E20" s="33"/>
      <c r="F20" s="33"/>
      <c r="G20" s="33"/>
      <c r="H20" s="33"/>
      <c r="I20" s="33"/>
      <c r="J20" s="11"/>
      <c r="K20" s="3"/>
      <c r="L20" s="3"/>
      <c r="M20" s="3"/>
      <c r="N20" s="3"/>
      <c r="O20" s="3"/>
      <c r="P20" s="3"/>
      <c r="Q20" s="12">
        <f t="shared" si="0"/>
        <v>0</v>
      </c>
    </row>
    <row r="21" spans="2:23" x14ac:dyDescent="0.35">
      <c r="B21" s="4">
        <f t="shared" si="1"/>
        <v>13</v>
      </c>
      <c r="C21" s="3"/>
      <c r="D21" s="33"/>
      <c r="E21" s="33"/>
      <c r="F21" s="33"/>
      <c r="G21" s="33"/>
      <c r="H21" s="33"/>
      <c r="I21" s="33"/>
      <c r="J21" s="11"/>
      <c r="K21" s="3"/>
      <c r="L21" s="3"/>
      <c r="M21" s="3"/>
      <c r="N21" s="3"/>
      <c r="O21" s="3"/>
      <c r="P21" s="3"/>
      <c r="Q21" s="12">
        <f t="shared" si="0"/>
        <v>0</v>
      </c>
      <c r="T21" s="15">
        <f>AVERAGE(J9:J15)</f>
        <v>80.857142857142861</v>
      </c>
      <c r="U21" s="14"/>
      <c r="V21" s="14">
        <v>7</v>
      </c>
      <c r="W21" s="14">
        <v>100</v>
      </c>
    </row>
    <row r="22" spans="2:23" x14ac:dyDescent="0.35">
      <c r="B22" s="4">
        <f t="shared" si="1"/>
        <v>14</v>
      </c>
      <c r="C22" s="3"/>
      <c r="D22" s="33"/>
      <c r="E22" s="33"/>
      <c r="F22" s="33"/>
      <c r="G22" s="33"/>
      <c r="H22" s="33"/>
      <c r="I22" s="33"/>
      <c r="J22" s="11"/>
      <c r="K22" s="3"/>
      <c r="L22" s="3"/>
      <c r="M22" s="3"/>
      <c r="N22" s="3"/>
      <c r="O22" s="3"/>
      <c r="P22" s="3"/>
      <c r="Q22" s="12">
        <f t="shared" si="0"/>
        <v>0</v>
      </c>
      <c r="T22" s="14"/>
      <c r="U22" s="14"/>
      <c r="V22" s="14"/>
      <c r="W22" s="14"/>
    </row>
    <row r="23" spans="2:23" x14ac:dyDescent="0.35">
      <c r="B23" s="4">
        <f t="shared" si="1"/>
        <v>15</v>
      </c>
      <c r="C23" s="3"/>
      <c r="D23" s="33"/>
      <c r="E23" s="33"/>
      <c r="F23" s="33"/>
      <c r="G23" s="33"/>
      <c r="H23" s="33"/>
      <c r="I23" s="33"/>
      <c r="J23" s="11"/>
      <c r="K23" s="3"/>
      <c r="L23" s="3"/>
      <c r="M23" s="3"/>
      <c r="N23" s="3"/>
      <c r="O23" s="3"/>
      <c r="P23" s="3"/>
      <c r="Q23" s="12">
        <f t="shared" si="0"/>
        <v>0</v>
      </c>
      <c r="T23" s="14"/>
      <c r="U23" s="14"/>
      <c r="V23" s="14">
        <f>COUNTIF(J9:J15,"&gt;=81")</f>
        <v>5</v>
      </c>
      <c r="W23" s="14"/>
    </row>
    <row r="24" spans="2:23" x14ac:dyDescent="0.35">
      <c r="B24" s="4">
        <f t="shared" si="1"/>
        <v>16</v>
      </c>
      <c r="C24" s="3"/>
      <c r="D24" s="33"/>
      <c r="E24" s="33"/>
      <c r="F24" s="33"/>
      <c r="G24" s="33"/>
      <c r="H24" s="33"/>
      <c r="I24" s="33"/>
      <c r="J24" s="21"/>
      <c r="K24" s="3"/>
      <c r="L24" s="3"/>
      <c r="M24" s="3"/>
      <c r="N24" s="3"/>
      <c r="O24" s="3"/>
      <c r="P24" s="3"/>
      <c r="Q24" s="12">
        <f t="shared" si="0"/>
        <v>0</v>
      </c>
      <c r="T24" s="14"/>
      <c r="U24" s="14"/>
      <c r="V24" s="14"/>
      <c r="W24" s="14"/>
    </row>
    <row r="25" spans="2:23" x14ac:dyDescent="0.35">
      <c r="B25" s="4">
        <f t="shared" si="1"/>
        <v>17</v>
      </c>
      <c r="C25" s="3"/>
      <c r="D25" s="33"/>
      <c r="E25" s="33"/>
      <c r="F25" s="33"/>
      <c r="G25" s="33"/>
      <c r="H25" s="33"/>
      <c r="I25" s="33"/>
      <c r="J25" s="21"/>
      <c r="K25" s="3"/>
      <c r="L25" s="3"/>
      <c r="M25" s="3"/>
      <c r="N25" s="3"/>
      <c r="O25" s="3"/>
      <c r="P25" s="3"/>
      <c r="Q25" s="12">
        <f t="shared" si="0"/>
        <v>0</v>
      </c>
      <c r="T25" s="14"/>
      <c r="U25" s="14"/>
      <c r="V25" s="14"/>
      <c r="W25" s="15">
        <f>V23*W21/V21</f>
        <v>71.428571428571431</v>
      </c>
    </row>
    <row r="26" spans="2:23" x14ac:dyDescent="0.35">
      <c r="B26" s="4">
        <f t="shared" si="1"/>
        <v>18</v>
      </c>
      <c r="C26" s="3"/>
      <c r="D26" s="33"/>
      <c r="E26" s="33"/>
      <c r="F26" s="33"/>
      <c r="G26" s="33"/>
      <c r="H26" s="33"/>
      <c r="I26" s="33"/>
      <c r="J26" s="21"/>
      <c r="K26" s="3"/>
      <c r="L26" s="3"/>
      <c r="M26" s="3"/>
      <c r="N26" s="3"/>
      <c r="O26" s="3"/>
      <c r="P26" s="3"/>
      <c r="Q26" s="12">
        <f t="shared" si="0"/>
        <v>0</v>
      </c>
    </row>
    <row r="27" spans="2:23" x14ac:dyDescent="0.35">
      <c r="B27" s="4">
        <f t="shared" si="1"/>
        <v>19</v>
      </c>
      <c r="C27" s="3"/>
      <c r="D27" s="33"/>
      <c r="E27" s="33"/>
      <c r="F27" s="33"/>
      <c r="G27" s="33"/>
      <c r="H27" s="33"/>
      <c r="I27" s="33"/>
      <c r="J27" s="21"/>
      <c r="K27" s="3"/>
      <c r="L27" s="3"/>
      <c r="M27" s="3"/>
      <c r="N27" s="3"/>
      <c r="O27" s="3"/>
      <c r="P27" s="3"/>
      <c r="Q27" s="12">
        <f t="shared" si="0"/>
        <v>0</v>
      </c>
      <c r="V27" s="13"/>
    </row>
    <row r="28" spans="2:23" x14ac:dyDescent="0.35">
      <c r="B28" s="4">
        <f t="shared" si="1"/>
        <v>20</v>
      </c>
      <c r="C28" s="3"/>
      <c r="D28" s="33"/>
      <c r="E28" s="33"/>
      <c r="F28" s="33"/>
      <c r="G28" s="33"/>
      <c r="H28" s="33"/>
      <c r="I28" s="33"/>
      <c r="J28" s="21"/>
      <c r="K28" s="3"/>
      <c r="L28" s="3"/>
      <c r="M28" s="3"/>
      <c r="N28" s="3"/>
      <c r="O28" s="3"/>
      <c r="P28" s="3"/>
      <c r="Q28" s="12">
        <f t="shared" si="0"/>
        <v>0</v>
      </c>
    </row>
    <row r="29" spans="2:23" x14ac:dyDescent="0.35">
      <c r="B29" s="4">
        <f t="shared" si="1"/>
        <v>21</v>
      </c>
      <c r="C29" s="3"/>
      <c r="D29" s="33"/>
      <c r="E29" s="33"/>
      <c r="F29" s="33"/>
      <c r="G29" s="33"/>
      <c r="H29" s="33"/>
      <c r="I29" s="33"/>
      <c r="J29" s="21"/>
      <c r="K29" s="3"/>
      <c r="L29" s="3"/>
      <c r="M29" s="3"/>
      <c r="N29" s="3"/>
      <c r="O29" s="3"/>
      <c r="P29" s="3"/>
      <c r="Q29" s="12">
        <f t="shared" si="0"/>
        <v>0</v>
      </c>
      <c r="V29" s="13"/>
    </row>
    <row r="30" spans="2:23" x14ac:dyDescent="0.35">
      <c r="B30" s="4">
        <f t="shared" si="1"/>
        <v>22</v>
      </c>
      <c r="C30" s="3"/>
      <c r="D30" s="33"/>
      <c r="E30" s="33"/>
      <c r="F30" s="33"/>
      <c r="G30" s="33"/>
      <c r="H30" s="33"/>
      <c r="I30" s="33"/>
      <c r="J30" s="21"/>
      <c r="K30" s="3"/>
      <c r="L30" s="3"/>
      <c r="M30" s="3"/>
      <c r="N30" s="3"/>
      <c r="O30" s="3"/>
      <c r="P30" s="3"/>
      <c r="Q30" s="12">
        <f t="shared" si="0"/>
        <v>0</v>
      </c>
    </row>
    <row r="31" spans="2:23" x14ac:dyDescent="0.35">
      <c r="B31" s="4">
        <f t="shared" si="1"/>
        <v>23</v>
      </c>
      <c r="C31" s="3"/>
      <c r="D31" s="33"/>
      <c r="E31" s="33"/>
      <c r="F31" s="33"/>
      <c r="G31" s="33"/>
      <c r="H31" s="33"/>
      <c r="I31" s="33"/>
      <c r="J31" s="21"/>
      <c r="K31" s="3"/>
      <c r="L31" s="3"/>
      <c r="M31" s="3"/>
      <c r="N31" s="3"/>
      <c r="O31" s="3"/>
      <c r="P31" s="3"/>
      <c r="Q31" s="12">
        <f t="shared" si="0"/>
        <v>0</v>
      </c>
    </row>
    <row r="32" spans="2:23" x14ac:dyDescent="0.35">
      <c r="B32" s="4">
        <f t="shared" si="1"/>
        <v>24</v>
      </c>
      <c r="C32" s="3"/>
      <c r="D32" s="33"/>
      <c r="E32" s="33"/>
      <c r="F32" s="33"/>
      <c r="G32" s="33"/>
      <c r="H32" s="33"/>
      <c r="I32" s="33"/>
      <c r="J32" s="21"/>
      <c r="K32" s="3"/>
      <c r="L32" s="3"/>
      <c r="M32" s="3"/>
      <c r="N32" s="3"/>
      <c r="O32" s="3"/>
      <c r="P32" s="3"/>
      <c r="Q32" s="12">
        <f t="shared" si="0"/>
        <v>0</v>
      </c>
      <c r="T32" s="13"/>
    </row>
    <row r="33" spans="2:17" x14ac:dyDescent="0.35">
      <c r="B33" s="4">
        <f t="shared" si="1"/>
        <v>25</v>
      </c>
      <c r="C33" s="4"/>
      <c r="D33" s="34"/>
      <c r="E33" s="34"/>
      <c r="F33" s="34"/>
      <c r="G33" s="34"/>
      <c r="H33" s="34"/>
      <c r="I33" s="34"/>
      <c r="J33" s="3"/>
      <c r="K33" s="3"/>
      <c r="L33" s="3"/>
      <c r="M33" s="3"/>
      <c r="N33" s="3"/>
      <c r="O33" s="3"/>
      <c r="P33" s="3"/>
      <c r="Q33" s="12">
        <f t="shared" si="0"/>
        <v>0</v>
      </c>
    </row>
    <row r="34" spans="2:17" x14ac:dyDescent="0.35">
      <c r="B34" s="4">
        <f t="shared" si="1"/>
        <v>26</v>
      </c>
      <c r="C34" s="4"/>
      <c r="D34" s="34"/>
      <c r="E34" s="34"/>
      <c r="F34" s="34"/>
      <c r="G34" s="34"/>
      <c r="H34" s="34"/>
      <c r="I34" s="34"/>
      <c r="J34" s="3"/>
      <c r="K34" s="3"/>
      <c r="L34" s="3"/>
      <c r="M34" s="3"/>
      <c r="N34" s="3"/>
      <c r="O34" s="3"/>
      <c r="P34" s="3"/>
      <c r="Q34" s="12">
        <f t="shared" si="0"/>
        <v>0</v>
      </c>
    </row>
    <row r="35" spans="2:17" x14ac:dyDescent="0.35">
      <c r="B35" s="4">
        <f t="shared" si="1"/>
        <v>27</v>
      </c>
      <c r="C35" s="4"/>
      <c r="D35" s="34"/>
      <c r="E35" s="34"/>
      <c r="F35" s="34"/>
      <c r="G35" s="34"/>
      <c r="H35" s="34"/>
      <c r="I35" s="34"/>
      <c r="J35" s="3"/>
      <c r="K35" s="3"/>
      <c r="L35" s="3"/>
      <c r="M35" s="3"/>
      <c r="N35" s="3"/>
      <c r="O35" s="3"/>
      <c r="P35" s="3"/>
      <c r="Q35" s="12">
        <f t="shared" si="0"/>
        <v>0</v>
      </c>
    </row>
    <row r="36" spans="2:17" x14ac:dyDescent="0.35">
      <c r="B36" s="4">
        <f t="shared" si="1"/>
        <v>28</v>
      </c>
      <c r="C36" s="4"/>
      <c r="D36" s="34"/>
      <c r="E36" s="34"/>
      <c r="F36" s="34"/>
      <c r="G36" s="34"/>
      <c r="H36" s="34"/>
      <c r="I36" s="34"/>
      <c r="J36" s="3"/>
      <c r="K36" s="3"/>
      <c r="L36" s="3"/>
      <c r="M36" s="3"/>
      <c r="N36" s="3"/>
      <c r="O36" s="3"/>
      <c r="P36" s="3"/>
      <c r="Q36" s="12">
        <f t="shared" si="0"/>
        <v>0</v>
      </c>
    </row>
    <row r="37" spans="2:17" x14ac:dyDescent="0.35">
      <c r="B37" s="4">
        <f t="shared" si="1"/>
        <v>29</v>
      </c>
      <c r="C37" s="4"/>
      <c r="D37" s="34"/>
      <c r="E37" s="34"/>
      <c r="F37" s="34"/>
      <c r="G37" s="34"/>
      <c r="H37" s="34"/>
      <c r="I37" s="34"/>
      <c r="J37" s="3"/>
      <c r="K37" s="3"/>
      <c r="L37" s="3"/>
      <c r="M37" s="3"/>
      <c r="N37" s="3"/>
      <c r="O37" s="3"/>
      <c r="P37" s="3"/>
      <c r="Q37" s="12">
        <f t="shared" si="0"/>
        <v>0</v>
      </c>
    </row>
    <row r="38" spans="2:17" x14ac:dyDescent="0.35">
      <c r="B38" s="4">
        <f t="shared" si="1"/>
        <v>30</v>
      </c>
      <c r="C38" s="4"/>
      <c r="D38" s="34"/>
      <c r="E38" s="34"/>
      <c r="F38" s="34"/>
      <c r="G38" s="34"/>
      <c r="H38" s="34"/>
      <c r="I38" s="34"/>
      <c r="J38" s="3"/>
      <c r="K38" s="3"/>
      <c r="L38" s="3"/>
      <c r="M38" s="3"/>
      <c r="N38" s="3"/>
      <c r="O38" s="3"/>
      <c r="P38" s="3"/>
      <c r="Q38" s="12">
        <f t="shared" si="0"/>
        <v>0</v>
      </c>
    </row>
    <row r="39" spans="2:17" x14ac:dyDescent="0.35">
      <c r="B39" s="4">
        <f t="shared" si="1"/>
        <v>31</v>
      </c>
      <c r="C39" s="4"/>
      <c r="D39" s="34"/>
      <c r="E39" s="34"/>
      <c r="F39" s="34"/>
      <c r="G39" s="34"/>
      <c r="H39" s="34"/>
      <c r="I39" s="34"/>
      <c r="J39" s="3"/>
      <c r="K39" s="3"/>
      <c r="L39" s="3"/>
      <c r="M39" s="3"/>
      <c r="N39" s="3"/>
      <c r="O39" s="3"/>
      <c r="P39" s="3"/>
      <c r="Q39" s="12">
        <f t="shared" si="0"/>
        <v>0</v>
      </c>
    </row>
    <row r="40" spans="2:17" x14ac:dyDescent="0.35">
      <c r="B40" s="4">
        <f t="shared" si="1"/>
        <v>32</v>
      </c>
      <c r="C40" s="4"/>
      <c r="D40" s="34"/>
      <c r="E40" s="34"/>
      <c r="F40" s="34"/>
      <c r="G40" s="34"/>
      <c r="H40" s="34"/>
      <c r="I40" s="34"/>
      <c r="J40" s="3"/>
      <c r="K40" s="3"/>
      <c r="L40" s="3"/>
      <c r="M40" s="3"/>
      <c r="N40" s="3"/>
      <c r="O40" s="3"/>
      <c r="P40" s="3"/>
      <c r="Q40" s="12">
        <f t="shared" si="0"/>
        <v>0</v>
      </c>
    </row>
    <row r="41" spans="2:17" x14ac:dyDescent="0.35">
      <c r="B41" s="4">
        <f t="shared" si="1"/>
        <v>33</v>
      </c>
      <c r="C41" s="4"/>
      <c r="D41" s="34"/>
      <c r="E41" s="34"/>
      <c r="F41" s="34"/>
      <c r="G41" s="34"/>
      <c r="H41" s="34"/>
      <c r="I41" s="34"/>
      <c r="J41" s="3"/>
      <c r="K41" s="3"/>
      <c r="L41" s="3"/>
      <c r="M41" s="3"/>
      <c r="N41" s="3"/>
      <c r="O41" s="3"/>
      <c r="P41" s="3"/>
      <c r="Q41" s="12">
        <f t="shared" si="0"/>
        <v>0</v>
      </c>
    </row>
    <row r="42" spans="2:17" x14ac:dyDescent="0.35">
      <c r="B42" s="4">
        <f t="shared" si="1"/>
        <v>34</v>
      </c>
      <c r="C42" s="4"/>
      <c r="D42" s="34"/>
      <c r="E42" s="34"/>
      <c r="F42" s="34"/>
      <c r="G42" s="34"/>
      <c r="H42" s="34"/>
      <c r="I42" s="34"/>
      <c r="J42" s="3"/>
      <c r="K42" s="3"/>
      <c r="L42" s="3"/>
      <c r="M42" s="3"/>
      <c r="N42" s="3"/>
      <c r="O42" s="3"/>
      <c r="P42" s="3"/>
      <c r="Q42" s="12">
        <f t="shared" si="0"/>
        <v>0</v>
      </c>
    </row>
    <row r="43" spans="2:17" x14ac:dyDescent="0.35">
      <c r="B43" s="4">
        <f t="shared" si="1"/>
        <v>35</v>
      </c>
      <c r="C43" s="4"/>
      <c r="D43" s="34"/>
      <c r="E43" s="34"/>
      <c r="F43" s="34"/>
      <c r="G43" s="34"/>
      <c r="H43" s="34"/>
      <c r="I43" s="34"/>
      <c r="J43" s="3"/>
      <c r="K43" s="3"/>
      <c r="L43" s="3"/>
      <c r="M43" s="3"/>
      <c r="N43" s="3"/>
      <c r="O43" s="3"/>
      <c r="P43" s="3"/>
      <c r="Q43" s="12">
        <f t="shared" si="0"/>
        <v>0</v>
      </c>
    </row>
    <row r="44" spans="2:17" x14ac:dyDescent="0.35">
      <c r="B44" s="4">
        <f t="shared" si="1"/>
        <v>36</v>
      </c>
      <c r="C44" s="4"/>
      <c r="D44" s="34"/>
      <c r="E44" s="34"/>
      <c r="F44" s="34"/>
      <c r="G44" s="34"/>
      <c r="H44" s="34"/>
      <c r="I44" s="34"/>
      <c r="J44" s="3"/>
      <c r="K44" s="3"/>
      <c r="L44" s="3"/>
      <c r="M44" s="3"/>
      <c r="N44" s="3"/>
      <c r="O44" s="3"/>
      <c r="P44" s="3"/>
      <c r="Q44" s="12">
        <f t="shared" si="0"/>
        <v>0</v>
      </c>
    </row>
    <row r="45" spans="2:17" x14ac:dyDescent="0.35">
      <c r="B45" s="4">
        <f t="shared" si="1"/>
        <v>37</v>
      </c>
      <c r="C45" s="16"/>
      <c r="D45" s="34"/>
      <c r="E45" s="34"/>
      <c r="F45" s="34"/>
      <c r="G45" s="34"/>
      <c r="H45" s="34"/>
      <c r="I45" s="34"/>
      <c r="J45" s="3"/>
      <c r="K45" s="3"/>
      <c r="L45" s="3"/>
      <c r="M45" s="3"/>
      <c r="N45" s="3"/>
      <c r="O45" s="3"/>
      <c r="P45" s="3"/>
      <c r="Q45" s="12">
        <f t="shared" si="0"/>
        <v>0</v>
      </c>
    </row>
    <row r="46" spans="2:17" x14ac:dyDescent="0.35">
      <c r="B46" s="4">
        <f t="shared" si="1"/>
        <v>38</v>
      </c>
      <c r="C46" s="16"/>
      <c r="D46" s="34"/>
      <c r="E46" s="34"/>
      <c r="F46" s="34"/>
      <c r="G46" s="34"/>
      <c r="H46" s="34"/>
      <c r="I46" s="34"/>
      <c r="J46" s="3"/>
      <c r="K46" s="3"/>
      <c r="L46" s="3"/>
      <c r="M46" s="3"/>
      <c r="N46" s="3"/>
      <c r="O46" s="3"/>
      <c r="P46" s="3"/>
      <c r="Q46" s="12">
        <f t="shared" si="0"/>
        <v>0</v>
      </c>
    </row>
    <row r="47" spans="2:17" x14ac:dyDescent="0.35">
      <c r="B47" s="4">
        <f t="shared" si="1"/>
        <v>39</v>
      </c>
      <c r="C47" s="16"/>
      <c r="D47" s="34"/>
      <c r="E47" s="34"/>
      <c r="F47" s="34"/>
      <c r="G47" s="34"/>
      <c r="H47" s="34"/>
      <c r="I47" s="34"/>
      <c r="J47" s="3"/>
      <c r="K47" s="3"/>
      <c r="L47" s="3"/>
      <c r="M47" s="3"/>
      <c r="N47" s="3"/>
      <c r="O47" s="3"/>
      <c r="P47" s="3"/>
      <c r="Q47" s="12">
        <f t="shared" si="0"/>
        <v>0</v>
      </c>
    </row>
    <row r="48" spans="2:17" x14ac:dyDescent="0.35">
      <c r="B48" s="4">
        <f t="shared" si="1"/>
        <v>40</v>
      </c>
      <c r="C48" s="16"/>
      <c r="D48" s="34"/>
      <c r="E48" s="34"/>
      <c r="F48" s="34"/>
      <c r="G48" s="34"/>
      <c r="H48" s="34"/>
      <c r="I48" s="34"/>
      <c r="J48" s="3"/>
      <c r="K48" s="3"/>
      <c r="L48" s="3"/>
      <c r="M48" s="3"/>
      <c r="N48" s="3"/>
      <c r="O48" s="3"/>
      <c r="P48" s="3"/>
      <c r="Q48" s="12">
        <f t="shared" si="0"/>
        <v>0</v>
      </c>
    </row>
    <row r="49" spans="2:17" x14ac:dyDescent="0.35">
      <c r="B49" s="4">
        <f t="shared" si="1"/>
        <v>41</v>
      </c>
      <c r="C49" s="16"/>
      <c r="D49" s="34"/>
      <c r="E49" s="34"/>
      <c r="F49" s="34"/>
      <c r="G49" s="34"/>
      <c r="H49" s="34"/>
      <c r="I49" s="34"/>
      <c r="J49" s="3"/>
      <c r="K49" s="3"/>
      <c r="L49" s="3"/>
      <c r="M49" s="3"/>
      <c r="N49" s="3"/>
      <c r="O49" s="3"/>
      <c r="P49" s="3"/>
      <c r="Q49" s="12">
        <f t="shared" si="0"/>
        <v>0</v>
      </c>
    </row>
    <row r="50" spans="2:17" x14ac:dyDescent="0.35">
      <c r="B50" s="4">
        <f t="shared" si="1"/>
        <v>42</v>
      </c>
      <c r="C50" s="16"/>
      <c r="D50" s="34"/>
      <c r="E50" s="34"/>
      <c r="F50" s="34"/>
      <c r="G50" s="34"/>
      <c r="H50" s="34"/>
      <c r="I50" s="34"/>
      <c r="J50" s="3"/>
      <c r="K50" s="3"/>
      <c r="L50" s="3"/>
      <c r="M50" s="3"/>
      <c r="N50" s="3"/>
      <c r="O50" s="3"/>
      <c r="P50" s="3"/>
      <c r="Q50" s="12">
        <f t="shared" si="0"/>
        <v>0</v>
      </c>
    </row>
    <row r="51" spans="2:17" x14ac:dyDescent="0.35">
      <c r="B51" s="4">
        <f t="shared" si="1"/>
        <v>43</v>
      </c>
      <c r="C51" s="16"/>
      <c r="D51" s="34"/>
      <c r="E51" s="34"/>
      <c r="F51" s="34"/>
      <c r="G51" s="34"/>
      <c r="H51" s="34"/>
      <c r="I51" s="34"/>
      <c r="J51" s="3"/>
      <c r="K51" s="3"/>
      <c r="L51" s="3"/>
      <c r="M51" s="3"/>
      <c r="N51" s="3"/>
      <c r="O51" s="3"/>
      <c r="P51" s="3"/>
      <c r="Q51" s="12">
        <f t="shared" si="0"/>
        <v>0</v>
      </c>
    </row>
    <row r="52" spans="2:17" x14ac:dyDescent="0.35">
      <c r="B52" s="4">
        <f t="shared" si="1"/>
        <v>44</v>
      </c>
      <c r="C52" s="16"/>
      <c r="D52" s="34"/>
      <c r="E52" s="34"/>
      <c r="F52" s="34"/>
      <c r="G52" s="34"/>
      <c r="H52" s="34"/>
      <c r="I52" s="34"/>
      <c r="J52" s="3"/>
      <c r="K52" s="3"/>
      <c r="L52" s="3"/>
      <c r="M52" s="3"/>
      <c r="N52" s="3"/>
      <c r="O52" s="3"/>
      <c r="P52" s="3"/>
      <c r="Q52" s="12">
        <f t="shared" si="0"/>
        <v>0</v>
      </c>
    </row>
    <row r="53" spans="2:17" x14ac:dyDescent="0.35">
      <c r="B53" s="4">
        <f t="shared" si="1"/>
        <v>45</v>
      </c>
      <c r="C53" s="9"/>
      <c r="D53" s="35"/>
      <c r="E53" s="35"/>
      <c r="F53" s="35"/>
      <c r="G53" s="35"/>
      <c r="H53" s="35"/>
      <c r="I53" s="35"/>
      <c r="J53" s="9"/>
      <c r="K53" s="9"/>
      <c r="L53" s="9"/>
      <c r="M53" s="9"/>
      <c r="N53" s="9"/>
      <c r="O53" s="9"/>
      <c r="P53" s="9"/>
      <c r="Q53" s="12">
        <f t="shared" si="0"/>
        <v>0</v>
      </c>
    </row>
    <row r="54" spans="2:17" x14ac:dyDescent="0.35">
      <c r="C54" s="31"/>
      <c r="D54" s="31"/>
      <c r="E54" s="5"/>
      <c r="H54" s="36" t="s">
        <v>80</v>
      </c>
      <c r="I54" s="36"/>
      <c r="J54" s="2">
        <f t="shared" ref="J54:P54" si="2">COUNTIF(J9:J53,"&gt;=70")</f>
        <v>6</v>
      </c>
      <c r="K54" s="2">
        <f t="shared" si="2"/>
        <v>4</v>
      </c>
      <c r="L54" s="2">
        <f t="shared" si="2"/>
        <v>5</v>
      </c>
      <c r="M54" s="2">
        <f t="shared" si="2"/>
        <v>0</v>
      </c>
      <c r="N54" s="2">
        <f t="shared" si="2"/>
        <v>0</v>
      </c>
      <c r="O54" s="2">
        <f t="shared" si="2"/>
        <v>0</v>
      </c>
      <c r="P54" s="2">
        <f t="shared" si="2"/>
        <v>0</v>
      </c>
      <c r="Q54" s="17">
        <f>COUNTIF(Q9:Q48,"&gt;=70")</f>
        <v>0</v>
      </c>
    </row>
    <row r="55" spans="2:17" x14ac:dyDescent="0.35">
      <c r="C55" s="31"/>
      <c r="D55" s="31"/>
      <c r="E55" s="6"/>
      <c r="H55" s="37" t="s">
        <v>81</v>
      </c>
      <c r="I55" s="37"/>
      <c r="J55" s="1">
        <f t="shared" ref="J55:Q55" si="3">COUNTIF(J9:J53,"&lt;70")</f>
        <v>1</v>
      </c>
      <c r="K55" s="1">
        <f t="shared" si="3"/>
        <v>3</v>
      </c>
      <c r="L55" s="1">
        <f t="shared" si="3"/>
        <v>2</v>
      </c>
      <c r="M55" s="1">
        <f t="shared" si="3"/>
        <v>0</v>
      </c>
      <c r="N55" s="1">
        <f t="shared" si="3"/>
        <v>0</v>
      </c>
      <c r="O55" s="1">
        <f t="shared" si="3"/>
        <v>0</v>
      </c>
      <c r="P55" s="1">
        <f t="shared" si="3"/>
        <v>0</v>
      </c>
      <c r="Q55" s="1">
        <f t="shared" si="3"/>
        <v>45</v>
      </c>
    </row>
    <row r="56" spans="2:17" x14ac:dyDescent="0.35">
      <c r="C56" s="31"/>
      <c r="D56" s="31"/>
      <c r="E56" s="31"/>
      <c r="H56" s="37" t="s">
        <v>82</v>
      </c>
      <c r="I56" s="37"/>
      <c r="J56" s="1">
        <f t="shared" ref="J56:Q56" si="4">COUNT(J9:J53)</f>
        <v>7</v>
      </c>
      <c r="K56" s="1">
        <f t="shared" si="4"/>
        <v>7</v>
      </c>
      <c r="L56" s="1">
        <f t="shared" si="4"/>
        <v>7</v>
      </c>
      <c r="M56" s="1">
        <f t="shared" si="4"/>
        <v>0</v>
      </c>
      <c r="N56" s="1">
        <f t="shared" si="4"/>
        <v>0</v>
      </c>
      <c r="O56" s="1">
        <f t="shared" si="4"/>
        <v>0</v>
      </c>
      <c r="P56" s="1">
        <f t="shared" si="4"/>
        <v>0</v>
      </c>
      <c r="Q56" s="1">
        <f t="shared" si="4"/>
        <v>45</v>
      </c>
    </row>
    <row r="57" spans="2:17" x14ac:dyDescent="0.35">
      <c r="C57" s="31"/>
      <c r="D57" s="31"/>
      <c r="E57" s="5"/>
      <c r="H57" s="38" t="s">
        <v>83</v>
      </c>
      <c r="I57" s="38"/>
      <c r="J57" s="18">
        <f t="shared" ref="J57:Q57" si="5">J54/J56</f>
        <v>0.8571428571428571</v>
      </c>
      <c r="K57" s="19">
        <f t="shared" si="5"/>
        <v>0.5714285714285714</v>
      </c>
      <c r="L57" s="19">
        <f t="shared" si="5"/>
        <v>0.7142857142857143</v>
      </c>
      <c r="M57" s="19" t="e">
        <f t="shared" si="5"/>
        <v>#DIV/0!</v>
      </c>
      <c r="N57" s="19" t="e">
        <f t="shared" si="5"/>
        <v>#DIV/0!</v>
      </c>
      <c r="O57" s="19" t="e">
        <f t="shared" si="5"/>
        <v>#DIV/0!</v>
      </c>
      <c r="P57" s="19" t="e">
        <f t="shared" si="5"/>
        <v>#DIV/0!</v>
      </c>
      <c r="Q57" s="19">
        <f t="shared" si="5"/>
        <v>0</v>
      </c>
    </row>
    <row r="58" spans="2:17" x14ac:dyDescent="0.35">
      <c r="C58" s="31"/>
      <c r="D58" s="31"/>
      <c r="E58" s="5"/>
      <c r="H58" s="38" t="s">
        <v>84</v>
      </c>
      <c r="I58" s="38"/>
      <c r="J58" s="18">
        <f t="shared" ref="J58:Q58" si="6">J55/J56</f>
        <v>0.14285714285714285</v>
      </c>
      <c r="K58" s="18">
        <f t="shared" si="6"/>
        <v>0.42857142857142855</v>
      </c>
      <c r="L58" s="19">
        <f t="shared" si="6"/>
        <v>0.2857142857142857</v>
      </c>
      <c r="M58" s="19" t="e">
        <f t="shared" si="6"/>
        <v>#DIV/0!</v>
      </c>
      <c r="N58" s="19" t="e">
        <f t="shared" si="6"/>
        <v>#DIV/0!</v>
      </c>
      <c r="O58" s="19" t="e">
        <f t="shared" si="6"/>
        <v>#DIV/0!</v>
      </c>
      <c r="P58" s="19" t="e">
        <f t="shared" si="6"/>
        <v>#DIV/0!</v>
      </c>
      <c r="Q58" s="19">
        <f t="shared" si="6"/>
        <v>1</v>
      </c>
    </row>
    <row r="59" spans="2:17" x14ac:dyDescent="0.35">
      <c r="C59" s="31"/>
      <c r="D59" s="31"/>
      <c r="E59" s="6"/>
    </row>
    <row r="60" spans="2:17" x14ac:dyDescent="0.35">
      <c r="C60" s="5"/>
      <c r="D60" s="5"/>
      <c r="E60" s="6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85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25" zoomScaleNormal="100" workbookViewId="0">
      <selection activeCell="T11" sqref="T11"/>
    </sheetView>
  </sheetViews>
  <sheetFormatPr baseColWidth="10" defaultColWidth="10.54296875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customWidth="1"/>
    <col min="21" max="22" width="9.08984375" customWidth="1"/>
  </cols>
  <sheetData>
    <row r="2" spans="2:19" ht="15.5" x14ac:dyDescent="0.3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7"/>
      <c r="R2" s="7"/>
    </row>
    <row r="3" spans="2:19" x14ac:dyDescent="0.3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"/>
      <c r="R3" s="5"/>
    </row>
    <row r="4" spans="2:19" x14ac:dyDescent="0.35">
      <c r="C4" t="s">
        <v>2</v>
      </c>
      <c r="D4" s="28" t="s">
        <v>148</v>
      </c>
      <c r="E4" s="28"/>
      <c r="F4" s="28"/>
      <c r="G4" s="28"/>
      <c r="I4" t="s">
        <v>4</v>
      </c>
      <c r="J4" s="29" t="s">
        <v>149</v>
      </c>
      <c r="K4" s="29"/>
      <c r="M4" t="s">
        <v>6</v>
      </c>
      <c r="N4" s="30">
        <f ca="1">TODAY()</f>
        <v>45434</v>
      </c>
      <c r="O4" s="30"/>
    </row>
    <row r="5" spans="2:19" ht="6.75" customHeight="1" x14ac:dyDescent="0.35">
      <c r="D5" s="8"/>
      <c r="E5" s="8"/>
      <c r="F5" s="8"/>
      <c r="G5" s="8"/>
    </row>
    <row r="6" spans="2:19" x14ac:dyDescent="0.35">
      <c r="C6" t="s">
        <v>7</v>
      </c>
      <c r="D6" s="29" t="s">
        <v>8</v>
      </c>
      <c r="E6" s="29"/>
      <c r="F6" s="29"/>
      <c r="G6" s="29"/>
      <c r="I6" s="31" t="s">
        <v>9</v>
      </c>
      <c r="J6" s="31"/>
      <c r="K6" s="32" t="s">
        <v>10</v>
      </c>
      <c r="L6" s="32"/>
      <c r="M6" s="32"/>
      <c r="N6" s="32"/>
      <c r="O6" s="32"/>
      <c r="P6" s="32"/>
    </row>
    <row r="7" spans="2:19" ht="11.25" customHeight="1" x14ac:dyDescent="0.35"/>
    <row r="8" spans="2:19" x14ac:dyDescent="0.3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10" t="s">
        <v>21</v>
      </c>
    </row>
    <row r="9" spans="2:19" x14ac:dyDescent="0.35">
      <c r="B9" s="4">
        <v>1</v>
      </c>
      <c r="C9" s="3" t="s">
        <v>150</v>
      </c>
      <c r="D9" s="33" t="s">
        <v>151</v>
      </c>
      <c r="E9" s="33"/>
      <c r="F9" s="33"/>
      <c r="G9" s="33"/>
      <c r="H9" s="33"/>
      <c r="I9" s="33"/>
      <c r="J9" s="3">
        <v>99</v>
      </c>
      <c r="K9" s="3"/>
      <c r="L9" s="3"/>
      <c r="M9" s="3"/>
      <c r="N9" s="3"/>
      <c r="O9" s="3"/>
      <c r="P9" s="3"/>
      <c r="Q9" s="12">
        <f t="shared" ref="Q9:Q53" si="0">SUM(J9:P9)/7</f>
        <v>14.142857142857142</v>
      </c>
      <c r="S9" s="43">
        <v>98</v>
      </c>
    </row>
    <row r="10" spans="2:19" x14ac:dyDescent="0.35">
      <c r="B10" s="4">
        <f t="shared" ref="B10:B53" si="1">B9+1</f>
        <v>2</v>
      </c>
      <c r="C10" s="3" t="s">
        <v>152</v>
      </c>
      <c r="D10" s="33" t="s">
        <v>153</v>
      </c>
      <c r="E10" s="33"/>
      <c r="F10" s="33"/>
      <c r="G10" s="33"/>
      <c r="H10" s="33"/>
      <c r="I10" s="33"/>
      <c r="J10" s="3">
        <v>100</v>
      </c>
      <c r="K10" s="3"/>
      <c r="L10" s="3"/>
      <c r="M10" s="3"/>
      <c r="N10" s="3"/>
      <c r="O10" s="3"/>
      <c r="P10" s="3"/>
      <c r="Q10" s="12">
        <f t="shared" si="0"/>
        <v>14.285714285714286</v>
      </c>
      <c r="S10" s="43">
        <v>98</v>
      </c>
    </row>
    <row r="11" spans="2:19" x14ac:dyDescent="0.35">
      <c r="B11" s="4">
        <f t="shared" si="1"/>
        <v>3</v>
      </c>
      <c r="C11" s="3" t="s">
        <v>154</v>
      </c>
      <c r="D11" s="33" t="s">
        <v>155</v>
      </c>
      <c r="E11" s="33"/>
      <c r="F11" s="33"/>
      <c r="G11" s="33"/>
      <c r="H11" s="33"/>
      <c r="I11" s="33"/>
      <c r="J11" s="3">
        <v>93</v>
      </c>
      <c r="K11" s="3"/>
      <c r="L11" s="3"/>
      <c r="M11" s="3"/>
      <c r="N11" s="3"/>
      <c r="O11" s="3"/>
      <c r="P11" s="3"/>
      <c r="Q11" s="12">
        <f t="shared" si="0"/>
        <v>13.285714285714286</v>
      </c>
      <c r="S11" s="43"/>
    </row>
    <row r="12" spans="2:19" x14ac:dyDescent="0.35">
      <c r="B12" s="4">
        <f t="shared" si="1"/>
        <v>4</v>
      </c>
      <c r="C12" s="3" t="s">
        <v>156</v>
      </c>
      <c r="D12" s="33" t="s">
        <v>157</v>
      </c>
      <c r="E12" s="33"/>
      <c r="F12" s="33"/>
      <c r="G12" s="33"/>
      <c r="H12" s="33"/>
      <c r="I12" s="33"/>
      <c r="J12" s="3">
        <v>80</v>
      </c>
      <c r="K12" s="3"/>
      <c r="L12" s="3"/>
      <c r="M12" s="3"/>
      <c r="N12" s="3"/>
      <c r="O12" s="3"/>
      <c r="P12" s="3"/>
      <c r="Q12" s="12">
        <f t="shared" si="0"/>
        <v>11.428571428571429</v>
      </c>
      <c r="S12" s="43"/>
    </row>
    <row r="13" spans="2:19" x14ac:dyDescent="0.35">
      <c r="B13" s="4">
        <f t="shared" si="1"/>
        <v>5</v>
      </c>
      <c r="C13" s="3" t="s">
        <v>158</v>
      </c>
      <c r="D13" s="33" t="s">
        <v>159</v>
      </c>
      <c r="E13" s="33"/>
      <c r="F13" s="33"/>
      <c r="G13" s="33"/>
      <c r="H13" s="33"/>
      <c r="I13" s="33"/>
      <c r="J13" s="3">
        <v>70</v>
      </c>
      <c r="K13" s="3"/>
      <c r="L13" s="3"/>
      <c r="M13" s="3"/>
      <c r="N13" s="3"/>
      <c r="O13" s="3"/>
      <c r="P13" s="3"/>
      <c r="Q13" s="12">
        <f t="shared" si="0"/>
        <v>10</v>
      </c>
      <c r="S13" s="43"/>
    </row>
    <row r="14" spans="2:19" x14ac:dyDescent="0.35">
      <c r="B14" s="4">
        <f t="shared" si="1"/>
        <v>6</v>
      </c>
      <c r="C14" s="3" t="s">
        <v>160</v>
      </c>
      <c r="D14" s="33" t="s">
        <v>161</v>
      </c>
      <c r="E14" s="33"/>
      <c r="F14" s="33"/>
      <c r="G14" s="33"/>
      <c r="H14" s="33"/>
      <c r="I14" s="33"/>
      <c r="J14" s="3">
        <v>80</v>
      </c>
      <c r="K14" s="3"/>
      <c r="L14" s="3"/>
      <c r="M14" s="3"/>
      <c r="N14" s="3"/>
      <c r="O14" s="3"/>
      <c r="P14" s="3"/>
      <c r="Q14" s="12">
        <f t="shared" si="0"/>
        <v>11.428571428571429</v>
      </c>
      <c r="S14" s="43"/>
    </row>
    <row r="15" spans="2:19" x14ac:dyDescent="0.35">
      <c r="B15" s="4">
        <f t="shared" si="1"/>
        <v>7</v>
      </c>
      <c r="C15" s="3" t="s">
        <v>162</v>
      </c>
      <c r="D15" s="33" t="s">
        <v>163</v>
      </c>
      <c r="E15" s="33"/>
      <c r="F15" s="33"/>
      <c r="G15" s="33"/>
      <c r="H15" s="33"/>
      <c r="I15" s="33"/>
      <c r="J15" s="3">
        <v>79</v>
      </c>
      <c r="K15" s="3"/>
      <c r="L15" s="3"/>
      <c r="M15" s="3"/>
      <c r="N15" s="3"/>
      <c r="O15" s="3"/>
      <c r="P15" s="3"/>
      <c r="Q15" s="12">
        <f t="shared" si="0"/>
        <v>11.285714285714286</v>
      </c>
      <c r="S15" s="43"/>
    </row>
    <row r="16" spans="2:19" x14ac:dyDescent="0.35">
      <c r="B16" s="4">
        <f t="shared" si="1"/>
        <v>8</v>
      </c>
      <c r="C16" s="3" t="s">
        <v>164</v>
      </c>
      <c r="D16" s="33" t="s">
        <v>165</v>
      </c>
      <c r="E16" s="33"/>
      <c r="F16" s="33"/>
      <c r="G16" s="33"/>
      <c r="H16" s="33"/>
      <c r="I16" s="33"/>
      <c r="J16" s="3">
        <v>73</v>
      </c>
      <c r="K16" s="3"/>
      <c r="L16" s="3"/>
      <c r="M16" s="3"/>
      <c r="N16" s="3"/>
      <c r="O16" s="3"/>
      <c r="P16" s="3"/>
      <c r="Q16" s="12">
        <f t="shared" si="0"/>
        <v>10.428571428571429</v>
      </c>
      <c r="S16" s="43"/>
    </row>
    <row r="17" spans="2:22" x14ac:dyDescent="0.35">
      <c r="B17" s="4">
        <f t="shared" si="1"/>
        <v>9</v>
      </c>
      <c r="C17" s="3" t="s">
        <v>166</v>
      </c>
      <c r="D17" s="33" t="s">
        <v>167</v>
      </c>
      <c r="E17" s="33"/>
      <c r="F17" s="33"/>
      <c r="G17" s="33"/>
      <c r="H17" s="33"/>
      <c r="I17" s="33"/>
      <c r="J17" s="3">
        <v>88</v>
      </c>
      <c r="K17" s="3"/>
      <c r="L17" s="3"/>
      <c r="M17" s="3"/>
      <c r="N17" s="3"/>
      <c r="O17" s="3"/>
      <c r="P17" s="3"/>
      <c r="Q17" s="12">
        <f t="shared" si="0"/>
        <v>12.571428571428571</v>
      </c>
      <c r="S17" s="43"/>
    </row>
    <row r="18" spans="2:22" x14ac:dyDescent="0.35">
      <c r="B18" s="4">
        <f t="shared" si="1"/>
        <v>10</v>
      </c>
      <c r="C18" s="3" t="s">
        <v>168</v>
      </c>
      <c r="D18" s="33" t="s">
        <v>169</v>
      </c>
      <c r="E18" s="33"/>
      <c r="F18" s="33"/>
      <c r="G18" s="33"/>
      <c r="H18" s="33"/>
      <c r="I18" s="33"/>
      <c r="J18" s="3">
        <v>100</v>
      </c>
      <c r="K18" s="3"/>
      <c r="L18" s="3"/>
      <c r="M18" s="3"/>
      <c r="N18" s="3"/>
      <c r="O18" s="3"/>
      <c r="P18" s="3"/>
      <c r="Q18" s="12">
        <f t="shared" si="0"/>
        <v>14.285714285714286</v>
      </c>
      <c r="S18" s="43"/>
    </row>
    <row r="19" spans="2:22" x14ac:dyDescent="0.35">
      <c r="B19" s="4">
        <f t="shared" si="1"/>
        <v>11</v>
      </c>
      <c r="C19" s="3" t="s">
        <v>170</v>
      </c>
      <c r="D19" s="33" t="s">
        <v>171</v>
      </c>
      <c r="E19" s="33"/>
      <c r="F19" s="33"/>
      <c r="G19" s="33"/>
      <c r="H19" s="33"/>
      <c r="I19" s="33"/>
      <c r="J19" s="3">
        <v>80</v>
      </c>
      <c r="K19" s="3"/>
      <c r="L19" s="3"/>
      <c r="M19" s="3"/>
      <c r="N19" s="3"/>
      <c r="O19" s="3"/>
      <c r="P19" s="3"/>
      <c r="Q19" s="12">
        <f t="shared" si="0"/>
        <v>11.428571428571429</v>
      </c>
      <c r="S19" s="43">
        <v>70</v>
      </c>
    </row>
    <row r="20" spans="2:22" x14ac:dyDescent="0.35">
      <c r="B20" s="4">
        <f t="shared" si="1"/>
        <v>12</v>
      </c>
      <c r="C20" s="3" t="s">
        <v>172</v>
      </c>
      <c r="D20" s="33" t="s">
        <v>173</v>
      </c>
      <c r="E20" s="33"/>
      <c r="F20" s="33"/>
      <c r="G20" s="33"/>
      <c r="H20" s="33"/>
      <c r="I20" s="33"/>
      <c r="J20" s="3">
        <v>0</v>
      </c>
      <c r="K20" s="3"/>
      <c r="L20" s="3"/>
      <c r="M20" s="3"/>
      <c r="N20" s="3"/>
      <c r="O20" s="3"/>
      <c r="P20" s="3"/>
      <c r="Q20" s="12">
        <f t="shared" si="0"/>
        <v>0</v>
      </c>
      <c r="S20" s="43"/>
    </row>
    <row r="21" spans="2:22" x14ac:dyDescent="0.35">
      <c r="B21" s="4">
        <f t="shared" si="1"/>
        <v>13</v>
      </c>
      <c r="C21" s="3" t="s">
        <v>174</v>
      </c>
      <c r="D21" s="33" t="s">
        <v>175</v>
      </c>
      <c r="E21" s="33"/>
      <c r="F21" s="33"/>
      <c r="G21" s="33"/>
      <c r="H21" s="33"/>
      <c r="I21" s="33"/>
      <c r="J21" s="3">
        <v>0</v>
      </c>
      <c r="K21" s="3"/>
      <c r="L21" s="3"/>
      <c r="M21" s="3"/>
      <c r="N21" s="3"/>
      <c r="O21" s="3"/>
      <c r="P21" s="3"/>
      <c r="Q21" s="12">
        <f t="shared" si="0"/>
        <v>0</v>
      </c>
      <c r="S21" s="43"/>
    </row>
    <row r="22" spans="2:22" x14ac:dyDescent="0.35">
      <c r="B22" s="4">
        <f t="shared" si="1"/>
        <v>14</v>
      </c>
      <c r="C22" s="3" t="s">
        <v>176</v>
      </c>
      <c r="D22" s="33" t="s">
        <v>177</v>
      </c>
      <c r="E22" s="33"/>
      <c r="F22" s="33"/>
      <c r="G22" s="33"/>
      <c r="H22" s="33"/>
      <c r="I22" s="33"/>
      <c r="J22" s="3">
        <v>70</v>
      </c>
      <c r="K22" s="3"/>
      <c r="L22" s="3"/>
      <c r="M22" s="3"/>
      <c r="N22" s="3"/>
      <c r="O22" s="3"/>
      <c r="P22" s="3"/>
      <c r="Q22" s="12">
        <f t="shared" si="0"/>
        <v>10</v>
      </c>
      <c r="S22" s="43">
        <v>70</v>
      </c>
    </row>
    <row r="23" spans="2:22" x14ac:dyDescent="0.35">
      <c r="B23" s="4">
        <f t="shared" si="1"/>
        <v>15</v>
      </c>
      <c r="C23" s="3" t="s">
        <v>178</v>
      </c>
      <c r="D23" s="33" t="s">
        <v>179</v>
      </c>
      <c r="E23" s="33"/>
      <c r="F23" s="33"/>
      <c r="G23" s="33"/>
      <c r="H23" s="33"/>
      <c r="I23" s="33"/>
      <c r="J23" s="3">
        <v>73</v>
      </c>
      <c r="K23" s="3"/>
      <c r="L23" s="3"/>
      <c r="M23" s="3"/>
      <c r="N23" s="3"/>
      <c r="O23" s="3"/>
      <c r="P23" s="3"/>
      <c r="Q23" s="12">
        <f t="shared" si="0"/>
        <v>10.428571428571429</v>
      </c>
      <c r="S23" s="43"/>
      <c r="T23" s="13"/>
    </row>
    <row r="24" spans="2:22" x14ac:dyDescent="0.35">
      <c r="B24" s="4">
        <f t="shared" si="1"/>
        <v>16</v>
      </c>
      <c r="C24" s="3" t="s">
        <v>180</v>
      </c>
      <c r="D24" s="33" t="s">
        <v>181</v>
      </c>
      <c r="E24" s="33"/>
      <c r="F24" s="33"/>
      <c r="G24" s="33"/>
      <c r="H24" s="33"/>
      <c r="I24" s="33"/>
      <c r="J24" s="3">
        <v>95</v>
      </c>
      <c r="K24" s="3"/>
      <c r="L24" s="3"/>
      <c r="M24" s="3"/>
      <c r="N24" s="3"/>
      <c r="O24" s="3"/>
      <c r="P24" s="3"/>
      <c r="Q24" s="12">
        <f t="shared" si="0"/>
        <v>13.571428571428571</v>
      </c>
      <c r="S24" s="43"/>
    </row>
    <row r="25" spans="2:22" x14ac:dyDescent="0.35">
      <c r="B25" s="4">
        <f t="shared" si="1"/>
        <v>17</v>
      </c>
      <c r="C25" s="4" t="s">
        <v>182</v>
      </c>
      <c r="D25" s="42" t="s">
        <v>183</v>
      </c>
      <c r="E25" s="42"/>
      <c r="F25" s="42"/>
      <c r="G25" s="42"/>
      <c r="H25" s="42"/>
      <c r="I25" s="42"/>
      <c r="J25" s="3">
        <v>0</v>
      </c>
      <c r="K25" s="3"/>
      <c r="L25" s="3"/>
      <c r="M25" s="3"/>
      <c r="N25" s="3"/>
      <c r="O25" s="3"/>
      <c r="P25" s="3"/>
      <c r="Q25" s="12">
        <f t="shared" si="0"/>
        <v>0</v>
      </c>
      <c r="S25" s="43"/>
      <c r="T25" s="15">
        <f>AVERAGE(J9:J30)</f>
        <v>65.954545454545453</v>
      </c>
      <c r="U25" s="14"/>
      <c r="V25" s="14"/>
    </row>
    <row r="26" spans="2:22" x14ac:dyDescent="0.35">
      <c r="B26" s="4">
        <f t="shared" si="1"/>
        <v>18</v>
      </c>
      <c r="C26" s="4" t="s">
        <v>184</v>
      </c>
      <c r="D26" s="42" t="s">
        <v>185</v>
      </c>
      <c r="E26" s="42"/>
      <c r="F26" s="42"/>
      <c r="G26" s="42"/>
      <c r="H26" s="42"/>
      <c r="I26" s="42"/>
      <c r="J26" s="3">
        <v>87</v>
      </c>
      <c r="K26" s="3"/>
      <c r="L26" s="3"/>
      <c r="M26" s="3"/>
      <c r="N26" s="3"/>
      <c r="O26" s="3"/>
      <c r="P26" s="3"/>
      <c r="Q26" s="12">
        <f t="shared" si="0"/>
        <v>12.428571428571429</v>
      </c>
      <c r="S26" s="43"/>
      <c r="T26" s="14"/>
      <c r="U26" s="14"/>
      <c r="V26" s="14"/>
    </row>
    <row r="27" spans="2:22" x14ac:dyDescent="0.35">
      <c r="B27" s="4">
        <f t="shared" si="1"/>
        <v>19</v>
      </c>
      <c r="C27" s="4" t="s">
        <v>186</v>
      </c>
      <c r="D27" s="42" t="s">
        <v>187</v>
      </c>
      <c r="E27" s="42"/>
      <c r="F27" s="42"/>
      <c r="G27" s="42"/>
      <c r="H27" s="42"/>
      <c r="I27" s="42"/>
      <c r="J27" s="3">
        <v>0</v>
      </c>
      <c r="K27" s="3"/>
      <c r="L27" s="3"/>
      <c r="M27" s="3"/>
      <c r="N27" s="3"/>
      <c r="O27" s="3"/>
      <c r="P27" s="3"/>
      <c r="Q27" s="12">
        <f t="shared" si="0"/>
        <v>0</v>
      </c>
      <c r="S27" s="43"/>
      <c r="T27" s="14"/>
      <c r="U27" s="14"/>
      <c r="V27" s="14"/>
    </row>
    <row r="28" spans="2:22" x14ac:dyDescent="0.35">
      <c r="B28" s="4">
        <f t="shared" si="1"/>
        <v>20</v>
      </c>
      <c r="C28" s="4" t="s">
        <v>188</v>
      </c>
      <c r="D28" s="42" t="s">
        <v>189</v>
      </c>
      <c r="E28" s="42"/>
      <c r="F28" s="42"/>
      <c r="G28" s="42"/>
      <c r="H28" s="42"/>
      <c r="I28" s="42"/>
      <c r="J28" s="3">
        <v>84</v>
      </c>
      <c r="K28" s="3"/>
      <c r="L28" s="3"/>
      <c r="M28" s="3"/>
      <c r="N28" s="3"/>
      <c r="O28" s="3"/>
      <c r="P28" s="3"/>
      <c r="Q28" s="12">
        <f t="shared" si="0"/>
        <v>12</v>
      </c>
      <c r="S28" s="43"/>
      <c r="T28" s="14">
        <v>22</v>
      </c>
      <c r="U28" s="14">
        <v>100</v>
      </c>
      <c r="V28" s="14"/>
    </row>
    <row r="29" spans="2:22" x14ac:dyDescent="0.35">
      <c r="B29" s="4">
        <f t="shared" si="1"/>
        <v>21</v>
      </c>
      <c r="C29" s="4" t="s">
        <v>190</v>
      </c>
      <c r="D29" s="42" t="s">
        <v>191</v>
      </c>
      <c r="E29" s="42"/>
      <c r="F29" s="42"/>
      <c r="G29" s="42"/>
      <c r="H29" s="42"/>
      <c r="I29" s="42"/>
      <c r="J29" s="3">
        <v>100</v>
      </c>
      <c r="K29" s="3"/>
      <c r="L29" s="3"/>
      <c r="M29" s="3"/>
      <c r="N29" s="3"/>
      <c r="O29" s="3"/>
      <c r="P29" s="3"/>
      <c r="Q29" s="12">
        <f t="shared" si="0"/>
        <v>14.285714285714286</v>
      </c>
      <c r="S29" s="43">
        <v>100</v>
      </c>
      <c r="T29" s="14">
        <f>COUNTIF(J9:J30,"&gt;=66")</f>
        <v>17</v>
      </c>
      <c r="U29" s="14"/>
      <c r="V29" s="14"/>
    </row>
    <row r="30" spans="2:22" x14ac:dyDescent="0.35">
      <c r="B30" s="4">
        <f t="shared" si="1"/>
        <v>22</v>
      </c>
      <c r="C30" s="4" t="s">
        <v>192</v>
      </c>
      <c r="D30" s="42" t="s">
        <v>193</v>
      </c>
      <c r="E30" s="42"/>
      <c r="F30" s="42"/>
      <c r="G30" s="42"/>
      <c r="H30" s="42"/>
      <c r="I30" s="42"/>
      <c r="J30" s="3">
        <v>0</v>
      </c>
      <c r="K30" s="3"/>
      <c r="L30" s="3"/>
      <c r="M30" s="3"/>
      <c r="N30" s="3"/>
      <c r="O30" s="3"/>
      <c r="P30" s="3"/>
      <c r="Q30" s="12">
        <f t="shared" si="0"/>
        <v>0</v>
      </c>
      <c r="S30" s="43"/>
      <c r="T30" s="14"/>
      <c r="U30" s="14">
        <f>T29*U28/T28</f>
        <v>77.272727272727266</v>
      </c>
      <c r="V30" s="14"/>
    </row>
    <row r="31" spans="2:22" x14ac:dyDescent="0.35">
      <c r="B31" s="4">
        <f t="shared" si="1"/>
        <v>23</v>
      </c>
      <c r="C31" s="4"/>
      <c r="D31" s="34"/>
      <c r="E31" s="34"/>
      <c r="F31" s="34"/>
      <c r="G31" s="34"/>
      <c r="H31" s="34"/>
      <c r="I31" s="34"/>
      <c r="J31" s="3"/>
      <c r="K31" s="3"/>
      <c r="L31" s="3"/>
      <c r="M31" s="3"/>
      <c r="N31" s="3"/>
      <c r="O31" s="3"/>
      <c r="P31" s="3"/>
      <c r="Q31" s="12">
        <f t="shared" si="0"/>
        <v>0</v>
      </c>
      <c r="S31" s="44"/>
    </row>
    <row r="32" spans="2:22" x14ac:dyDescent="0.35">
      <c r="B32" s="4">
        <f t="shared" si="1"/>
        <v>24</v>
      </c>
      <c r="C32" s="4"/>
      <c r="D32" s="34"/>
      <c r="E32" s="34"/>
      <c r="F32" s="34"/>
      <c r="G32" s="34"/>
      <c r="H32" s="34"/>
      <c r="I32" s="34"/>
      <c r="J32" s="3"/>
      <c r="K32" s="3"/>
      <c r="L32" s="3"/>
      <c r="M32" s="3"/>
      <c r="N32" s="3"/>
      <c r="O32" s="3"/>
      <c r="P32" s="3"/>
      <c r="Q32" s="12">
        <f t="shared" si="0"/>
        <v>0</v>
      </c>
      <c r="S32" s="44"/>
    </row>
    <row r="33" spans="2:19" x14ac:dyDescent="0.35">
      <c r="B33" s="4">
        <f t="shared" si="1"/>
        <v>25</v>
      </c>
      <c r="C33" s="4"/>
      <c r="D33" s="34"/>
      <c r="E33" s="34"/>
      <c r="F33" s="34"/>
      <c r="G33" s="34"/>
      <c r="H33" s="34"/>
      <c r="I33" s="34"/>
      <c r="J33" s="3"/>
      <c r="K33" s="3"/>
      <c r="L33" s="3"/>
      <c r="M33" s="3"/>
      <c r="N33" s="3"/>
      <c r="O33" s="3"/>
      <c r="P33" s="3"/>
      <c r="Q33" s="12">
        <f t="shared" si="0"/>
        <v>0</v>
      </c>
      <c r="S33" s="44"/>
    </row>
    <row r="34" spans="2:19" x14ac:dyDescent="0.35">
      <c r="B34" s="4">
        <f t="shared" si="1"/>
        <v>26</v>
      </c>
      <c r="C34" s="4"/>
      <c r="D34" s="34"/>
      <c r="E34" s="34"/>
      <c r="F34" s="34"/>
      <c r="G34" s="34"/>
      <c r="H34" s="34"/>
      <c r="I34" s="34"/>
      <c r="J34" s="3"/>
      <c r="K34" s="3"/>
      <c r="L34" s="3"/>
      <c r="M34" s="3"/>
      <c r="N34" s="3"/>
      <c r="O34" s="3"/>
      <c r="P34" s="3"/>
      <c r="Q34" s="12">
        <f t="shared" si="0"/>
        <v>0</v>
      </c>
      <c r="S34" s="44"/>
    </row>
    <row r="35" spans="2:19" x14ac:dyDescent="0.35">
      <c r="B35" s="4">
        <f t="shared" si="1"/>
        <v>27</v>
      </c>
      <c r="C35" s="4"/>
      <c r="D35" s="34"/>
      <c r="E35" s="34"/>
      <c r="F35" s="34"/>
      <c r="G35" s="34"/>
      <c r="H35" s="34"/>
      <c r="I35" s="34"/>
      <c r="J35" s="3"/>
      <c r="K35" s="3"/>
      <c r="L35" s="3"/>
      <c r="M35" s="3"/>
      <c r="N35" s="3"/>
      <c r="O35" s="3"/>
      <c r="P35" s="3"/>
      <c r="Q35" s="12">
        <f t="shared" si="0"/>
        <v>0</v>
      </c>
      <c r="S35" s="44"/>
    </row>
    <row r="36" spans="2:19" x14ac:dyDescent="0.35">
      <c r="B36" s="4">
        <f t="shared" si="1"/>
        <v>28</v>
      </c>
      <c r="C36" s="4"/>
      <c r="D36" s="34"/>
      <c r="E36" s="34"/>
      <c r="F36" s="34"/>
      <c r="G36" s="34"/>
      <c r="H36" s="34"/>
      <c r="I36" s="34"/>
      <c r="J36" s="3"/>
      <c r="K36" s="3"/>
      <c r="L36" s="3"/>
      <c r="M36" s="3"/>
      <c r="N36" s="3"/>
      <c r="O36" s="3"/>
      <c r="P36" s="3"/>
      <c r="Q36" s="12">
        <f t="shared" si="0"/>
        <v>0</v>
      </c>
      <c r="S36" s="44"/>
    </row>
    <row r="37" spans="2:19" x14ac:dyDescent="0.35">
      <c r="B37" s="4">
        <f t="shared" si="1"/>
        <v>29</v>
      </c>
      <c r="C37" s="4"/>
      <c r="D37" s="34"/>
      <c r="E37" s="34"/>
      <c r="F37" s="34"/>
      <c r="G37" s="34"/>
      <c r="H37" s="34"/>
      <c r="I37" s="34"/>
      <c r="J37" s="3"/>
      <c r="K37" s="3"/>
      <c r="L37" s="3"/>
      <c r="M37" s="3"/>
      <c r="N37" s="3"/>
      <c r="O37" s="3"/>
      <c r="P37" s="3"/>
      <c r="Q37" s="12">
        <f t="shared" si="0"/>
        <v>0</v>
      </c>
      <c r="S37" s="44"/>
    </row>
    <row r="38" spans="2:19" x14ac:dyDescent="0.35">
      <c r="B38" s="4">
        <f t="shared" si="1"/>
        <v>30</v>
      </c>
      <c r="C38" s="4"/>
      <c r="D38" s="34"/>
      <c r="E38" s="34"/>
      <c r="F38" s="34"/>
      <c r="G38" s="34"/>
      <c r="H38" s="34"/>
      <c r="I38" s="34"/>
      <c r="J38" s="3"/>
      <c r="K38" s="3"/>
      <c r="L38" s="3"/>
      <c r="M38" s="3"/>
      <c r="N38" s="3"/>
      <c r="O38" s="3"/>
      <c r="P38" s="3"/>
      <c r="Q38" s="12">
        <f t="shared" si="0"/>
        <v>0</v>
      </c>
    </row>
    <row r="39" spans="2:19" x14ac:dyDescent="0.35">
      <c r="B39" s="4">
        <f t="shared" si="1"/>
        <v>31</v>
      </c>
      <c r="C39" s="4"/>
      <c r="D39" s="34"/>
      <c r="E39" s="34"/>
      <c r="F39" s="34"/>
      <c r="G39" s="34"/>
      <c r="H39" s="34"/>
      <c r="I39" s="34"/>
      <c r="J39" s="3"/>
      <c r="K39" s="3"/>
      <c r="L39" s="3"/>
      <c r="M39" s="3"/>
      <c r="N39" s="3"/>
      <c r="O39" s="3"/>
      <c r="P39" s="3"/>
      <c r="Q39" s="12">
        <f t="shared" si="0"/>
        <v>0</v>
      </c>
    </row>
    <row r="40" spans="2:19" x14ac:dyDescent="0.35">
      <c r="B40" s="4">
        <f t="shared" si="1"/>
        <v>32</v>
      </c>
      <c r="C40" s="4"/>
      <c r="D40" s="34"/>
      <c r="E40" s="34"/>
      <c r="F40" s="34"/>
      <c r="G40" s="34"/>
      <c r="H40" s="34"/>
      <c r="I40" s="34"/>
      <c r="J40" s="3"/>
      <c r="K40" s="3"/>
      <c r="L40" s="3"/>
      <c r="M40" s="3"/>
      <c r="N40" s="3"/>
      <c r="O40" s="3"/>
      <c r="P40" s="3"/>
      <c r="Q40" s="12">
        <f t="shared" si="0"/>
        <v>0</v>
      </c>
    </row>
    <row r="41" spans="2:19" x14ac:dyDescent="0.35">
      <c r="B41" s="4">
        <f t="shared" si="1"/>
        <v>33</v>
      </c>
      <c r="C41" s="4"/>
      <c r="D41" s="34"/>
      <c r="E41" s="34"/>
      <c r="F41" s="34"/>
      <c r="G41" s="34"/>
      <c r="H41" s="34"/>
      <c r="I41" s="34"/>
      <c r="J41" s="3"/>
      <c r="K41" s="3"/>
      <c r="L41" s="3"/>
      <c r="M41" s="3"/>
      <c r="N41" s="3"/>
      <c r="O41" s="3"/>
      <c r="P41" s="3"/>
      <c r="Q41" s="12">
        <f t="shared" si="0"/>
        <v>0</v>
      </c>
    </row>
    <row r="42" spans="2:19" x14ac:dyDescent="0.35">
      <c r="B42" s="4">
        <f t="shared" si="1"/>
        <v>34</v>
      </c>
      <c r="C42" s="4"/>
      <c r="D42" s="34"/>
      <c r="E42" s="34"/>
      <c r="F42" s="34"/>
      <c r="G42" s="34"/>
      <c r="H42" s="34"/>
      <c r="I42" s="34"/>
      <c r="J42" s="3"/>
      <c r="K42" s="3"/>
      <c r="L42" s="3"/>
      <c r="M42" s="3"/>
      <c r="N42" s="3"/>
      <c r="O42" s="3"/>
      <c r="P42" s="3"/>
      <c r="Q42" s="12">
        <f t="shared" si="0"/>
        <v>0</v>
      </c>
    </row>
    <row r="43" spans="2:19" x14ac:dyDescent="0.35">
      <c r="B43" s="4">
        <f t="shared" si="1"/>
        <v>35</v>
      </c>
      <c r="C43" s="4"/>
      <c r="D43" s="34"/>
      <c r="E43" s="34"/>
      <c r="F43" s="34"/>
      <c r="G43" s="34"/>
      <c r="H43" s="34"/>
      <c r="I43" s="34"/>
      <c r="J43" s="3"/>
      <c r="K43" s="3"/>
      <c r="L43" s="3"/>
      <c r="M43" s="3"/>
      <c r="N43" s="3"/>
      <c r="O43" s="3"/>
      <c r="P43" s="3"/>
      <c r="Q43" s="12">
        <f t="shared" si="0"/>
        <v>0</v>
      </c>
    </row>
    <row r="44" spans="2:19" x14ac:dyDescent="0.35">
      <c r="B44" s="4">
        <f t="shared" si="1"/>
        <v>36</v>
      </c>
      <c r="C44" s="4"/>
      <c r="D44" s="34"/>
      <c r="E44" s="34"/>
      <c r="F44" s="34"/>
      <c r="G44" s="34"/>
      <c r="H44" s="34"/>
      <c r="I44" s="34"/>
      <c r="J44" s="3"/>
      <c r="K44" s="3"/>
      <c r="L44" s="3"/>
      <c r="M44" s="3"/>
      <c r="N44" s="3"/>
      <c r="O44" s="3"/>
      <c r="P44" s="3"/>
      <c r="Q44" s="12">
        <f t="shared" si="0"/>
        <v>0</v>
      </c>
    </row>
    <row r="45" spans="2:19" x14ac:dyDescent="0.35">
      <c r="B45" s="4">
        <f t="shared" si="1"/>
        <v>37</v>
      </c>
      <c r="C45" s="16"/>
      <c r="D45" s="34"/>
      <c r="E45" s="34"/>
      <c r="F45" s="34"/>
      <c r="G45" s="34"/>
      <c r="H45" s="34"/>
      <c r="I45" s="34"/>
      <c r="J45" s="3"/>
      <c r="K45" s="3"/>
      <c r="L45" s="3"/>
      <c r="M45" s="3"/>
      <c r="N45" s="3"/>
      <c r="O45" s="3"/>
      <c r="P45" s="3"/>
      <c r="Q45" s="12">
        <f t="shared" si="0"/>
        <v>0</v>
      </c>
    </row>
    <row r="46" spans="2:19" x14ac:dyDescent="0.35">
      <c r="B46" s="4">
        <f t="shared" si="1"/>
        <v>38</v>
      </c>
      <c r="C46" s="16"/>
      <c r="D46" s="34"/>
      <c r="E46" s="34"/>
      <c r="F46" s="34"/>
      <c r="G46" s="34"/>
      <c r="H46" s="34"/>
      <c r="I46" s="34"/>
      <c r="J46" s="3"/>
      <c r="K46" s="3"/>
      <c r="L46" s="3"/>
      <c r="M46" s="3"/>
      <c r="N46" s="3"/>
      <c r="O46" s="3"/>
      <c r="P46" s="3"/>
      <c r="Q46" s="12">
        <f t="shared" si="0"/>
        <v>0</v>
      </c>
    </row>
    <row r="47" spans="2:19" x14ac:dyDescent="0.35">
      <c r="B47" s="4">
        <f t="shared" si="1"/>
        <v>39</v>
      </c>
      <c r="C47" s="16"/>
      <c r="D47" s="34"/>
      <c r="E47" s="34"/>
      <c r="F47" s="34"/>
      <c r="G47" s="34"/>
      <c r="H47" s="34"/>
      <c r="I47" s="34"/>
      <c r="J47" s="3"/>
      <c r="K47" s="3"/>
      <c r="L47" s="3"/>
      <c r="M47" s="3"/>
      <c r="N47" s="3"/>
      <c r="O47" s="3"/>
      <c r="P47" s="3"/>
      <c r="Q47" s="12">
        <f t="shared" si="0"/>
        <v>0</v>
      </c>
    </row>
    <row r="48" spans="2:19" x14ac:dyDescent="0.35">
      <c r="B48" s="4">
        <f t="shared" si="1"/>
        <v>40</v>
      </c>
      <c r="C48" s="16"/>
      <c r="D48" s="34"/>
      <c r="E48" s="34"/>
      <c r="F48" s="34"/>
      <c r="G48" s="34"/>
      <c r="H48" s="34"/>
      <c r="I48" s="34"/>
      <c r="J48" s="3"/>
      <c r="K48" s="3"/>
      <c r="L48" s="3"/>
      <c r="M48" s="3"/>
      <c r="N48" s="3"/>
      <c r="O48" s="3"/>
      <c r="P48" s="3"/>
      <c r="Q48" s="12">
        <f t="shared" si="0"/>
        <v>0</v>
      </c>
    </row>
    <row r="49" spans="2:17" x14ac:dyDescent="0.35">
      <c r="B49" s="4">
        <f t="shared" si="1"/>
        <v>41</v>
      </c>
      <c r="C49" s="16"/>
      <c r="D49" s="34"/>
      <c r="E49" s="34"/>
      <c r="F49" s="34"/>
      <c r="G49" s="34"/>
      <c r="H49" s="34"/>
      <c r="I49" s="34"/>
      <c r="J49" s="3"/>
      <c r="K49" s="3"/>
      <c r="L49" s="3"/>
      <c r="M49" s="3"/>
      <c r="N49" s="3"/>
      <c r="O49" s="3"/>
      <c r="P49" s="3"/>
      <c r="Q49" s="12">
        <f t="shared" si="0"/>
        <v>0</v>
      </c>
    </row>
    <row r="50" spans="2:17" x14ac:dyDescent="0.35">
      <c r="B50" s="4">
        <f t="shared" si="1"/>
        <v>42</v>
      </c>
      <c r="C50" s="16"/>
      <c r="D50" s="34"/>
      <c r="E50" s="34"/>
      <c r="F50" s="34"/>
      <c r="G50" s="34"/>
      <c r="H50" s="34"/>
      <c r="I50" s="34"/>
      <c r="J50" s="3"/>
      <c r="K50" s="3"/>
      <c r="L50" s="3"/>
      <c r="M50" s="3"/>
      <c r="N50" s="3"/>
      <c r="O50" s="3"/>
      <c r="P50" s="3"/>
      <c r="Q50" s="12">
        <f t="shared" si="0"/>
        <v>0</v>
      </c>
    </row>
    <row r="51" spans="2:17" x14ac:dyDescent="0.35">
      <c r="B51" s="4">
        <f t="shared" si="1"/>
        <v>43</v>
      </c>
      <c r="C51" s="16"/>
      <c r="D51" s="34"/>
      <c r="E51" s="34"/>
      <c r="F51" s="34"/>
      <c r="G51" s="34"/>
      <c r="H51" s="34"/>
      <c r="I51" s="34"/>
      <c r="J51" s="3"/>
      <c r="K51" s="3"/>
      <c r="L51" s="3"/>
      <c r="M51" s="3"/>
      <c r="N51" s="3"/>
      <c r="O51" s="3"/>
      <c r="P51" s="3"/>
      <c r="Q51" s="12">
        <f t="shared" si="0"/>
        <v>0</v>
      </c>
    </row>
    <row r="52" spans="2:17" x14ac:dyDescent="0.35">
      <c r="B52" s="4">
        <f t="shared" si="1"/>
        <v>44</v>
      </c>
      <c r="C52" s="16"/>
      <c r="D52" s="34"/>
      <c r="E52" s="34"/>
      <c r="F52" s="34"/>
      <c r="G52" s="34"/>
      <c r="H52" s="34"/>
      <c r="I52" s="34"/>
      <c r="J52" s="3"/>
      <c r="K52" s="3"/>
      <c r="L52" s="3"/>
      <c r="M52" s="3"/>
      <c r="N52" s="3"/>
      <c r="O52" s="3"/>
      <c r="P52" s="3"/>
      <c r="Q52" s="12">
        <f t="shared" si="0"/>
        <v>0</v>
      </c>
    </row>
    <row r="53" spans="2:17" x14ac:dyDescent="0.35">
      <c r="B53" s="4">
        <f t="shared" si="1"/>
        <v>45</v>
      </c>
      <c r="C53" s="9"/>
      <c r="D53" s="35"/>
      <c r="E53" s="35"/>
      <c r="F53" s="35"/>
      <c r="G53" s="35"/>
      <c r="H53" s="35"/>
      <c r="I53" s="35"/>
      <c r="J53" s="9"/>
      <c r="K53" s="9"/>
      <c r="L53" s="9"/>
      <c r="M53" s="9"/>
      <c r="N53" s="9"/>
      <c r="O53" s="9"/>
      <c r="P53" s="9"/>
      <c r="Q53" s="12">
        <f t="shared" si="0"/>
        <v>0</v>
      </c>
    </row>
    <row r="54" spans="2:17" x14ac:dyDescent="0.35">
      <c r="C54" s="31"/>
      <c r="D54" s="31"/>
      <c r="E54" s="5"/>
      <c r="H54" s="36" t="s">
        <v>80</v>
      </c>
      <c r="I54" s="36"/>
      <c r="J54" s="2">
        <f t="shared" ref="J54:P54" si="2">COUNTIF(J9:J53,"&gt;=70")</f>
        <v>17</v>
      </c>
      <c r="K54" s="2">
        <f t="shared" si="2"/>
        <v>0</v>
      </c>
      <c r="L54" s="2">
        <f t="shared" si="2"/>
        <v>0</v>
      </c>
      <c r="M54" s="2">
        <f t="shared" si="2"/>
        <v>0</v>
      </c>
      <c r="N54" s="2">
        <f t="shared" si="2"/>
        <v>0</v>
      </c>
      <c r="O54" s="2">
        <f t="shared" si="2"/>
        <v>0</v>
      </c>
      <c r="P54" s="2">
        <f t="shared" si="2"/>
        <v>0</v>
      </c>
      <c r="Q54" s="17">
        <f>COUNTIF(Q9:Q48,"&gt;=70")</f>
        <v>0</v>
      </c>
    </row>
    <row r="55" spans="2:17" x14ac:dyDescent="0.35">
      <c r="C55" s="31"/>
      <c r="D55" s="31"/>
      <c r="E55" s="6"/>
      <c r="H55" s="37" t="s">
        <v>81</v>
      </c>
      <c r="I55" s="37"/>
      <c r="J55" s="1">
        <f t="shared" ref="J55:Q55" si="3">COUNTIF(J9:J53,"&lt;70")</f>
        <v>5</v>
      </c>
      <c r="K55" s="1">
        <f t="shared" si="3"/>
        <v>0</v>
      </c>
      <c r="L55" s="1">
        <f t="shared" si="3"/>
        <v>0</v>
      </c>
      <c r="M55" s="1">
        <f t="shared" si="3"/>
        <v>0</v>
      </c>
      <c r="N55" s="1">
        <f t="shared" si="3"/>
        <v>0</v>
      </c>
      <c r="O55" s="1">
        <f t="shared" si="3"/>
        <v>0</v>
      </c>
      <c r="P55" s="1">
        <f t="shared" si="3"/>
        <v>0</v>
      </c>
      <c r="Q55" s="1">
        <f t="shared" si="3"/>
        <v>45</v>
      </c>
    </row>
    <row r="56" spans="2:17" x14ac:dyDescent="0.35">
      <c r="C56" s="31"/>
      <c r="D56" s="31"/>
      <c r="E56" s="31"/>
      <c r="H56" s="37" t="s">
        <v>82</v>
      </c>
      <c r="I56" s="37"/>
      <c r="J56" s="1">
        <f t="shared" ref="J56:Q56" si="4">COUNT(J9:J53)</f>
        <v>22</v>
      </c>
      <c r="K56" s="1">
        <f t="shared" si="4"/>
        <v>0</v>
      </c>
      <c r="L56" s="1">
        <f t="shared" si="4"/>
        <v>0</v>
      </c>
      <c r="M56" s="1">
        <f t="shared" si="4"/>
        <v>0</v>
      </c>
      <c r="N56" s="1">
        <f t="shared" si="4"/>
        <v>0</v>
      </c>
      <c r="O56" s="1">
        <f t="shared" si="4"/>
        <v>0</v>
      </c>
      <c r="P56" s="1">
        <f t="shared" si="4"/>
        <v>0</v>
      </c>
      <c r="Q56" s="1">
        <f t="shared" si="4"/>
        <v>45</v>
      </c>
    </row>
    <row r="57" spans="2:17" x14ac:dyDescent="0.35">
      <c r="C57" s="31"/>
      <c r="D57" s="31"/>
      <c r="E57" s="5"/>
      <c r="H57" s="38" t="s">
        <v>83</v>
      </c>
      <c r="I57" s="38"/>
      <c r="J57" s="18">
        <f t="shared" ref="J57:Q57" si="5">J54/J56</f>
        <v>0.77272727272727271</v>
      </c>
      <c r="K57" s="19" t="e">
        <f t="shared" si="5"/>
        <v>#DIV/0!</v>
      </c>
      <c r="L57" s="19" t="e">
        <f t="shared" si="5"/>
        <v>#DIV/0!</v>
      </c>
      <c r="M57" s="19" t="e">
        <f t="shared" si="5"/>
        <v>#DIV/0!</v>
      </c>
      <c r="N57" s="19" t="e">
        <f t="shared" si="5"/>
        <v>#DIV/0!</v>
      </c>
      <c r="O57" s="19" t="e">
        <f t="shared" si="5"/>
        <v>#DIV/0!</v>
      </c>
      <c r="P57" s="19" t="e">
        <f t="shared" si="5"/>
        <v>#DIV/0!</v>
      </c>
      <c r="Q57" s="19">
        <f t="shared" si="5"/>
        <v>0</v>
      </c>
    </row>
    <row r="58" spans="2:17" x14ac:dyDescent="0.35">
      <c r="C58" s="31"/>
      <c r="D58" s="31"/>
      <c r="E58" s="5"/>
      <c r="H58" s="38" t="s">
        <v>84</v>
      </c>
      <c r="I58" s="38"/>
      <c r="J58" s="18">
        <f t="shared" ref="J58:Q58" si="6">J55/J56</f>
        <v>0.22727272727272727</v>
      </c>
      <c r="K58" s="18" t="e">
        <f t="shared" si="6"/>
        <v>#DIV/0!</v>
      </c>
      <c r="L58" s="19" t="e">
        <f t="shared" si="6"/>
        <v>#DIV/0!</v>
      </c>
      <c r="M58" s="19" t="e">
        <f t="shared" si="6"/>
        <v>#DIV/0!</v>
      </c>
      <c r="N58" s="19" t="e">
        <f t="shared" si="6"/>
        <v>#DIV/0!</v>
      </c>
      <c r="O58" s="19" t="e">
        <f t="shared" si="6"/>
        <v>#DIV/0!</v>
      </c>
      <c r="P58" s="19" t="e">
        <f t="shared" si="6"/>
        <v>#DIV/0!</v>
      </c>
      <c r="Q58" s="19">
        <f t="shared" si="6"/>
        <v>1</v>
      </c>
    </row>
    <row r="59" spans="2:17" x14ac:dyDescent="0.35">
      <c r="C59" s="31"/>
      <c r="D59" s="31"/>
      <c r="E59" s="6"/>
    </row>
    <row r="60" spans="2:17" x14ac:dyDescent="0.35">
      <c r="C60" s="5"/>
      <c r="D60" s="5"/>
      <c r="E60" s="6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85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Poo</vt:lpstr>
      <vt:lpstr>AyO</vt:lpstr>
      <vt:lpstr>TCD</vt:lpstr>
      <vt:lpstr>SAE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ROGELIO ENRIQUE TELONA TORRES</cp:lastModifiedBy>
  <cp:revision>19</cp:revision>
  <cp:lastPrinted>2023-03-21T15:13:53Z</cp:lastPrinted>
  <dcterms:created xsi:type="dcterms:W3CDTF">2023-03-14T19:16:59Z</dcterms:created>
  <dcterms:modified xsi:type="dcterms:W3CDTF">2024-05-22T16:09:48Z</dcterms:modified>
  <dc:language>es-MX</dc:language>
</cp:coreProperties>
</file>