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4 LISTAS DE CALIFICACIONES PARCIALES Y FINALES 2024\"/>
    </mc:Choice>
  </mc:AlternateContent>
  <xr:revisionPtr revIDLastSave="0" documentId="13_ncr:1_{A1888699-85F1-401B-BBA3-281C8E1BE8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5" r:id="rId2"/>
    <sheet name="MATERIA 3 " sheetId="4" r:id="rId3"/>
    <sheet name="MATERIA 4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4" l="1"/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9" i="1"/>
  <c r="N9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10" i="5"/>
  <c r="N10" i="3"/>
  <c r="N11" i="3"/>
  <c r="N12" i="3"/>
  <c r="N9" i="3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9" i="4"/>
  <c r="O34" i="4"/>
  <c r="M30" i="1"/>
  <c r="L30" i="1"/>
  <c r="K30" i="1"/>
  <c r="J30" i="1"/>
  <c r="M29" i="1"/>
  <c r="L29" i="1"/>
  <c r="L32" i="1" s="1"/>
  <c r="K29" i="1"/>
  <c r="K32" i="1" s="1"/>
  <c r="M28" i="1"/>
  <c r="L28" i="1"/>
  <c r="L31" i="1" s="1"/>
  <c r="K28" i="1"/>
  <c r="K31" i="1" s="1"/>
  <c r="J2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O36" i="4" l="1"/>
  <c r="O37" i="4" s="1"/>
  <c r="O35" i="4"/>
  <c r="O38" i="4" s="1"/>
  <c r="N30" i="1"/>
  <c r="M31" i="1"/>
  <c r="J32" i="1"/>
  <c r="M32" i="1"/>
  <c r="J31" i="1"/>
  <c r="N28" i="1"/>
  <c r="N31" i="1" s="1"/>
  <c r="N29" i="1"/>
  <c r="N32" i="1" s="1"/>
  <c r="T11" i="3"/>
  <c r="T9" i="3"/>
  <c r="S11" i="5"/>
  <c r="R11" i="4"/>
  <c r="B10" i="3" l="1"/>
  <c r="N33" i="5" l="1"/>
  <c r="M33" i="5"/>
  <c r="L33" i="5"/>
  <c r="K33" i="5"/>
  <c r="J33" i="5"/>
  <c r="N32" i="5"/>
  <c r="M32" i="5"/>
  <c r="L32" i="5"/>
  <c r="K32" i="5"/>
  <c r="K35" i="5" s="1"/>
  <c r="N31" i="5"/>
  <c r="M31" i="5"/>
  <c r="L31" i="5"/>
  <c r="K31" i="5"/>
  <c r="K34" i="5" s="1"/>
  <c r="J31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S9" i="5" s="1"/>
  <c r="N36" i="4"/>
  <c r="M36" i="4"/>
  <c r="L36" i="4"/>
  <c r="K36" i="4"/>
  <c r="J36" i="4"/>
  <c r="N35" i="4"/>
  <c r="M35" i="4"/>
  <c r="L35" i="4"/>
  <c r="K35" i="4"/>
  <c r="J35" i="4"/>
  <c r="N34" i="4"/>
  <c r="M34" i="4"/>
  <c r="L34" i="4"/>
  <c r="K34" i="4"/>
  <c r="N15" i="3"/>
  <c r="M15" i="3"/>
  <c r="L15" i="3"/>
  <c r="K15" i="3"/>
  <c r="J15" i="3"/>
  <c r="N14" i="3"/>
  <c r="M14" i="3"/>
  <c r="L14" i="3"/>
  <c r="K14" i="3"/>
  <c r="N13" i="3"/>
  <c r="M13" i="3"/>
  <c r="M16" i="3" s="1"/>
  <c r="L13" i="3"/>
  <c r="K13" i="3"/>
  <c r="J13" i="3"/>
  <c r="B11" i="3"/>
  <c r="B12" i="3" s="1"/>
  <c r="N16" i="3" l="1"/>
  <c r="L37" i="4"/>
  <c r="N38" i="4"/>
  <c r="N37" i="4"/>
  <c r="M17" i="3"/>
  <c r="K17" i="3"/>
  <c r="K16" i="3"/>
  <c r="J37" i="4"/>
  <c r="M35" i="5"/>
  <c r="M34" i="5"/>
  <c r="L34" i="5"/>
  <c r="L38" i="4"/>
  <c r="K37" i="4"/>
  <c r="J16" i="3"/>
  <c r="L16" i="3"/>
  <c r="M37" i="4"/>
  <c r="J34" i="5"/>
  <c r="N34" i="5"/>
  <c r="J17" i="3"/>
  <c r="N17" i="3"/>
  <c r="K38" i="4"/>
  <c r="L35" i="5"/>
  <c r="L17" i="3"/>
  <c r="M38" i="4"/>
  <c r="J35" i="5"/>
  <c r="N35" i="5"/>
  <c r="J38" i="4"/>
</calcChain>
</file>

<file path=xl/sharedStrings.xml><?xml version="1.0" encoding="utf-8"?>
<sst xmlns="http://schemas.openxmlformats.org/spreadsheetml/2006/main" count="241" uniqueCount="171">
  <si>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</si>
  <si>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</si>
  <si>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</si>
  <si>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</si>
  <si>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</si>
  <si>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</si>
  <si>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</si>
  <si>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</si>
  <si>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</si>
  <si>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</si>
  <si>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</si>
  <si>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</si>
  <si>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</si>
  <si>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</si>
  <si>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</si>
  <si>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</si>
  <si>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</si>
  <si>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</si>
  <si>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</si>
  <si>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</si>
  <si>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</si>
  <si>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</si>
  <si>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L.C. GUILLERMO MORALES CADENA</t>
  </si>
  <si>
    <t>ADMINISTRACION Y CONTABILIDAD</t>
  </si>
  <si>
    <t>211-A</t>
  </si>
  <si>
    <t>211-B</t>
  </si>
  <si>
    <t>AMBROS MALAGA DIANA AZUCENA</t>
  </si>
  <si>
    <t>211U0208</t>
  </si>
  <si>
    <t>221U0269</t>
  </si>
  <si>
    <t>221U0271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</si>
  <si>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</si>
  <si>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</si>
  <si>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</si>
  <si>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</si>
  <si>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</si>
  <si>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</si>
  <si>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</si>
  <si>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</si>
  <si>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211U0618</t>
  </si>
  <si>
    <t>221U0294</t>
  </si>
  <si>
    <t>221U0299</t>
  </si>
  <si>
    <t>221U0345</t>
  </si>
  <si>
    <t>221U0301</t>
  </si>
  <si>
    <t>221U0303</t>
  </si>
  <si>
    <t>221U0305</t>
  </si>
  <si>
    <t>AMBROS XOLO JOSE ANTONIO</t>
  </si>
  <si>
    <t>ATAXCA CATEMAXCA YAMILETH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</si>
  <si>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</si>
  <si>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</si>
  <si>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</si>
  <si>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</si>
  <si>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</si>
  <si>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</si>
  <si>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</si>
  <si>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</si>
  <si>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ABSALON ADRIANA</t>
  </si>
  <si>
    <t>HERNANDEZ MARTINEZ FERNANDO</t>
  </si>
  <si>
    <t>LUA GONZALEZ JORGE ALBERTO</t>
  </si>
  <si>
    <t>LÓPEZ CHIGUIL INDIRA</t>
  </si>
  <si>
    <t>MALAGA CAMACHO YAZARETH DEL CARMEN</t>
  </si>
  <si>
    <t>MALAGA FISCAL DIANA GUADALUPE</t>
  </si>
  <si>
    <t>MARTINEZ MARTINEZ CESAR MAURICIO</t>
  </si>
  <si>
    <t>221U0307</t>
  </si>
  <si>
    <t>221U0311</t>
  </si>
  <si>
    <t>221U0315</t>
  </si>
  <si>
    <t>221U0323</t>
  </si>
  <si>
    <t>221U0330</t>
  </si>
  <si>
    <t>221U0339</t>
  </si>
  <si>
    <t>221U0342</t>
  </si>
  <si>
    <t>MELCHI COTA CINTHIA YARELI</t>
  </si>
  <si>
    <t>MORALES ALFONSO ALMA GERALDINE</t>
  </si>
  <si>
    <t>ORTIZ RAMIREZ DIANA LIZZETH</t>
  </si>
  <si>
    <t>QUINO BUSTAMANTE VICTOR MANUEL</t>
  </si>
  <si>
    <t>SANCHEZ MIXTEGA MARTIN</t>
  </si>
  <si>
    <t>VELASCO COTA JORGE ALBERTO</t>
  </si>
  <si>
    <t>XALA GARCÍA RAYSA MONTSERRAT</t>
  </si>
  <si>
    <t xml:space="preserve">231U0138 </t>
  </si>
  <si>
    <t>CAGAL CRUZ SERGIO</t>
  </si>
  <si>
    <t xml:space="preserve">231U0459 </t>
  </si>
  <si>
    <t>CAGAL FISCAL ALEJANDRO</t>
  </si>
  <si>
    <t>231U0139</t>
  </si>
  <si>
    <t>231U0142</t>
  </si>
  <si>
    <t>231U0143</t>
  </si>
  <si>
    <t>231U0144</t>
  </si>
  <si>
    <t>231U0648</t>
  </si>
  <si>
    <t>231U0152</t>
  </si>
  <si>
    <t>231U0153</t>
  </si>
  <si>
    <t>231U0154</t>
  </si>
  <si>
    <t>231U0159</t>
  </si>
  <si>
    <t>231U0673</t>
  </si>
  <si>
    <t>221U0225</t>
  </si>
  <si>
    <t>231U0171</t>
  </si>
  <si>
    <t>231U0173</t>
  </si>
  <si>
    <t>231U0174</t>
  </si>
  <si>
    <t>231U0350</t>
  </si>
  <si>
    <t>231U0180</t>
  </si>
  <si>
    <t>231U0628</t>
  </si>
  <si>
    <t>231U0176</t>
  </si>
  <si>
    <t>231U0177</t>
  </si>
  <si>
    <t>231U0178</t>
  </si>
  <si>
    <t>CAGAL HERNANDEZ NOE DE JESUS</t>
  </si>
  <si>
    <t>CEBALLOS SERRANO JOSE ENRIQUE</t>
  </si>
  <si>
    <t>CHACHA AMBROS ESLI GABRIELA</t>
  </si>
  <si>
    <t>CHANG POLITO MARIONY DEL CARMEN</t>
  </si>
  <si>
    <t>DOMINGUEZ ARIAS URIEL</t>
  </si>
  <si>
    <t>FERMAN ESCRIBANO VICTOR MANUEL</t>
  </si>
  <si>
    <t>FERNANDEZ AZAMAR ALAN JONUHE</t>
  </si>
  <si>
    <t>FIGUEROA GARCIA TRISTAN KALED</t>
  </si>
  <si>
    <t>IXBA CASAS JOSUE URIEL</t>
  </si>
  <si>
    <t>MELCHI CHAGALA SHARI LEILANI</t>
  </si>
  <si>
    <t>MORALES IXTEPAN GEOVANY DE JESUS R</t>
  </si>
  <si>
    <t>MUÑOZ GOMEZ RONALDO</t>
  </si>
  <si>
    <t>OJEDA ANTELY MARCO ANTONIO</t>
  </si>
  <si>
    <t>PALMA OCELOT FREDY ELIAS</t>
  </si>
  <si>
    <t>QUINO TEJADA ABIL JOHENDI</t>
  </si>
  <si>
    <t>SANDOVAL CORTES CELIA YAZMIN</t>
  </si>
  <si>
    <t>TEOBA MARTINEZ YAHAIRA DEL SOL</t>
  </si>
  <si>
    <t>TEOBAL CRUZ JOSE MANUEL</t>
  </si>
  <si>
    <t>TEOBAL ORTIZ AXEL DE JESUS</t>
  </si>
  <si>
    <t>VELAZCO PALMA PABLO ALEJANDRO</t>
  </si>
  <si>
    <t>231U0359</t>
  </si>
  <si>
    <t>231U0360</t>
  </si>
  <si>
    <t>231U0361</t>
  </si>
  <si>
    <t>231U0369</t>
  </si>
  <si>
    <t>231U0370</t>
  </si>
  <si>
    <t>221U0081</t>
  </si>
  <si>
    <t>231U0377</t>
  </si>
  <si>
    <t>231U0379</t>
  </si>
  <si>
    <t>231U0382</t>
  </si>
  <si>
    <t>231U0383</t>
  </si>
  <si>
    <t>231U0384</t>
  </si>
  <si>
    <t>231U0388</t>
  </si>
  <si>
    <t>231U0389</t>
  </si>
  <si>
    <t>231U0391</t>
  </si>
  <si>
    <t>231U0392</t>
  </si>
  <si>
    <t>231U0393</t>
  </si>
  <si>
    <t>231U0396</t>
  </si>
  <si>
    <t>231U0401</t>
  </si>
  <si>
    <t>ANTELE OBIL ELIXANDRO</t>
  </si>
  <si>
    <t>ANTEMATE VELASCO ERICK</t>
  </si>
  <si>
    <t>AVENDAÑO GUTIERREZ JOSE DAVID</t>
  </si>
  <si>
    <t>CALDERON SANCHEZ LUIS FERNANDO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</si>
  <si>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</si>
  <si>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</si>
  <si>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</si>
  <si>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</si>
  <si>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</si>
  <si>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</si>
  <si>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</si>
  <si>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MARTINEZ VAZQUEZ JESUS ALBERTO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</si>
  <si>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</si>
  <si>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</si>
  <si>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</si>
  <si>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</si>
  <si>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</si>
  <si>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</si>
  <si>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</si>
  <si>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 xml:space="preserve">221U0186 </t>
  </si>
  <si>
    <t>DESARROLLO SUSTENTABLE</t>
  </si>
  <si>
    <t>GESTION FINANCIERA PARA PROYECTOS DE INNOVACIÓN</t>
  </si>
  <si>
    <t xml:space="preserve">211U0015 </t>
  </si>
  <si>
    <t>BAXIN TOTO ITZANAMI</t>
  </si>
  <si>
    <t>211U0004</t>
  </si>
  <si>
    <t xml:space="preserve">201U0147 </t>
  </si>
  <si>
    <t>211U0017</t>
  </si>
  <si>
    <t>MARTINEZ CAGAL SAYURY</t>
  </si>
  <si>
    <t>MENDOZA SANCHEZ ARLET</t>
  </si>
  <si>
    <t>ZETINA AVILA JULIO CESA</t>
  </si>
  <si>
    <t>405-A</t>
  </si>
  <si>
    <t>705-A</t>
  </si>
  <si>
    <t>FEBRERO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</si>
</sst>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3" borderId="2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9" fontId="1" fillId="0" borderId="8" xfId="1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6"/>
  <sheetViews>
    <sheetView tabSelected="1" zoomScale="84" zoomScaleNormal="84" workbookViewId="0"/>
  </sheetViews>
  <sheetFormatPr baseColWidth="10" defaultRowHeight="15" x14ac:dyDescent="0.25"/>
  <cols>
    <col min="1" max="1" width="1.28515625" style="14" customWidth="1"/>
    <col min="2" max="2" width="5" style="14" customWidth="1"/>
    <col min="3" max="3" width="10.85546875" style="14" customWidth="1"/>
    <col min="4" max="9" width="7.7109375" style="14" customWidth="1"/>
    <col min="10" max="10" width="7.140625" style="14" customWidth="1"/>
    <col min="11" max="12" width="5.7109375" style="14" customWidth="1"/>
    <col min="13" max="13" width="6.42578125" style="14" customWidth="1"/>
    <col min="14" max="14" width="9.140625" style="14" customWidth="1"/>
    <col min="15" max="16" width="5.7109375" style="14" customWidth="1"/>
    <col min="17" max="17" width="8.7109375" style="14" customWidth="1"/>
    <col min="18" max="18" width="5.7109375" style="14" customWidth="1"/>
    <col min="19" max="16384" width="11.42578125" style="14"/>
  </cols>
  <sheetData>
    <row r="2" spans="2:18" x14ac:dyDescent="0.25">
      <c r="B2" s="10" t="s">
        <v>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3"/>
      <c r="R2" s="13"/>
    </row>
    <row r="3" spans="2:18" x14ac:dyDescent="0.25">
      <c r="C3" s="10" t="s">
        <v>8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5"/>
      <c r="R3" s="15"/>
    </row>
    <row r="4" spans="2:18" x14ac:dyDescent="0.25">
      <c r="C4" s="14" t="s">
        <v>0</v>
      </c>
      <c r="D4" s="16" t="s">
        <v>23</v>
      </c>
      <c r="E4" s="16"/>
      <c r="F4" s="16"/>
      <c r="G4" s="16"/>
      <c r="I4" s="14" t="s">
        <v>1</v>
      </c>
      <c r="J4" s="17" t="s">
        <v>24</v>
      </c>
      <c r="K4" s="17"/>
      <c r="M4" s="14" t="s">
        <v>2</v>
      </c>
      <c r="N4" s="18">
        <v>44991</v>
      </c>
      <c r="O4" s="18"/>
    </row>
    <row r="5" spans="2:18" ht="6.75" customHeight="1" x14ac:dyDescent="0.25"/>
    <row r="6" spans="2:18" x14ac:dyDescent="0.25">
      <c r="C6" s="14" t="s">
        <v>3</v>
      </c>
      <c r="D6" s="17" t="s">
        <v>170</v>
      </c>
      <c r="E6" s="17"/>
      <c r="F6" s="17"/>
      <c r="G6" s="17"/>
      <c r="I6" s="19" t="s">
        <v>20</v>
      </c>
      <c r="J6" s="19"/>
      <c r="K6" s="17" t="s">
        <v>22</v>
      </c>
      <c r="L6" s="17"/>
      <c r="M6" s="17"/>
      <c r="N6" s="17"/>
      <c r="O6" s="17"/>
      <c r="P6" s="17"/>
    </row>
    <row r="7" spans="2:18" ht="11.25" customHeight="1" x14ac:dyDescent="0.25"/>
    <row r="8" spans="2:18" x14ac:dyDescent="0.25">
      <c r="B8" s="20" t="s">
        <v>4</v>
      </c>
      <c r="C8" s="20" t="s">
        <v>6</v>
      </c>
      <c r="D8" s="21" t="s">
        <v>5</v>
      </c>
      <c r="E8" s="21"/>
      <c r="F8" s="21"/>
      <c r="G8" s="21"/>
      <c r="H8" s="21"/>
      <c r="I8" s="21"/>
      <c r="J8" s="22" t="s">
        <v>7</v>
      </c>
      <c r="K8" s="22" t="s">
        <v>10</v>
      </c>
      <c r="L8" s="22" t="s">
        <v>11</v>
      </c>
      <c r="M8" s="22" t="s">
        <v>12</v>
      </c>
      <c r="N8" s="1" t="s">
        <v>21</v>
      </c>
      <c r="O8" s="37"/>
      <c r="P8" s="38"/>
      <c r="Q8" s="34"/>
    </row>
    <row r="9" spans="2:18" x14ac:dyDescent="0.25">
      <c r="B9" s="22">
        <v>1</v>
      </c>
      <c r="C9" s="20" t="s">
        <v>157</v>
      </c>
      <c r="D9" s="29" t="s">
        <v>138</v>
      </c>
      <c r="E9" s="30"/>
      <c r="F9" s="30"/>
      <c r="G9" s="30"/>
      <c r="H9" s="30"/>
      <c r="I9" s="31"/>
      <c r="J9" s="22">
        <v>0</v>
      </c>
      <c r="K9" s="22">
        <v>0</v>
      </c>
      <c r="L9" s="22">
        <v>0</v>
      </c>
      <c r="M9" s="22">
        <v>0</v>
      </c>
      <c r="N9" s="2">
        <f>SUM(J9:M9)/4</f>
        <v>0</v>
      </c>
      <c r="O9" s="37"/>
      <c r="P9" s="38"/>
      <c r="Q9" s="35"/>
    </row>
    <row r="10" spans="2:18" x14ac:dyDescent="0.25">
      <c r="B10" s="22">
        <f>B9+1</f>
        <v>2</v>
      </c>
      <c r="C10" s="20" t="s">
        <v>120</v>
      </c>
      <c r="D10" s="32" t="s">
        <v>139</v>
      </c>
      <c r="E10" s="7"/>
      <c r="F10" s="7"/>
      <c r="G10" s="7"/>
      <c r="H10" s="7"/>
      <c r="I10" s="8"/>
      <c r="J10" s="22">
        <v>0</v>
      </c>
      <c r="K10" s="22">
        <v>0</v>
      </c>
      <c r="L10" s="22">
        <v>0</v>
      </c>
      <c r="M10" s="22">
        <v>0</v>
      </c>
      <c r="N10" s="2">
        <f t="shared" ref="N10:N27" si="0">SUM(J10:M10)/4</f>
        <v>0</v>
      </c>
      <c r="O10" s="37"/>
      <c r="P10" s="38"/>
      <c r="Q10" s="35"/>
    </row>
    <row r="11" spans="2:18" x14ac:dyDescent="0.25">
      <c r="B11" s="22">
        <f t="shared" ref="B11:B27" si="1">B10+1</f>
        <v>3</v>
      </c>
      <c r="C11" s="20" t="s">
        <v>121</v>
      </c>
      <c r="D11" s="32" t="s">
        <v>140</v>
      </c>
      <c r="E11" s="7"/>
      <c r="F11" s="7"/>
      <c r="G11" s="7"/>
      <c r="H11" s="7"/>
      <c r="I11" s="8"/>
      <c r="J11" s="22">
        <v>0</v>
      </c>
      <c r="K11" s="22">
        <v>0</v>
      </c>
      <c r="L11" s="22">
        <v>0</v>
      </c>
      <c r="M11" s="22">
        <v>0</v>
      </c>
      <c r="N11" s="2">
        <f t="shared" si="0"/>
        <v>0</v>
      </c>
      <c r="O11" s="37"/>
      <c r="P11" s="38"/>
      <c r="Q11" s="35"/>
    </row>
    <row r="12" spans="2:18" x14ac:dyDescent="0.25">
      <c r="B12" s="22">
        <f t="shared" si="1"/>
        <v>4</v>
      </c>
      <c r="C12" s="20" t="s">
        <v>122</v>
      </c>
      <c r="D12" s="32" t="s">
        <v>141</v>
      </c>
      <c r="E12" s="7"/>
      <c r="F12" s="7"/>
      <c r="G12" s="7"/>
      <c r="H12" s="7"/>
      <c r="I12" s="8"/>
      <c r="J12" s="22">
        <v>0</v>
      </c>
      <c r="K12" s="22">
        <v>0</v>
      </c>
      <c r="L12" s="22">
        <v>0</v>
      </c>
      <c r="M12" s="22">
        <v>0</v>
      </c>
      <c r="N12" s="2">
        <f t="shared" si="0"/>
        <v>0</v>
      </c>
      <c r="O12" s="37"/>
      <c r="P12" s="38"/>
      <c r="Q12" s="35"/>
    </row>
    <row r="13" spans="2:18" x14ac:dyDescent="0.25">
      <c r="B13" s="22">
        <f t="shared" si="1"/>
        <v>5</v>
      </c>
      <c r="C13" s="20" t="s">
        <v>123</v>
      </c>
      <c r="D13" s="32" t="s">
        <v>142</v>
      </c>
      <c r="E13" s="7"/>
      <c r="F13" s="7"/>
      <c r="G13" s="7"/>
      <c r="H13" s="7"/>
      <c r="I13" s="8"/>
      <c r="J13" s="22">
        <v>0</v>
      </c>
      <c r="K13" s="22">
        <v>0</v>
      </c>
      <c r="L13" s="22">
        <v>0</v>
      </c>
      <c r="M13" s="22">
        <v>0</v>
      </c>
      <c r="N13" s="2">
        <f t="shared" si="0"/>
        <v>0</v>
      </c>
      <c r="O13" s="37"/>
      <c r="P13" s="38"/>
      <c r="Q13" s="35"/>
    </row>
    <row r="14" spans="2:18" x14ac:dyDescent="0.25">
      <c r="B14" s="22">
        <f t="shared" si="1"/>
        <v>6</v>
      </c>
      <c r="C14" s="20" t="s">
        <v>124</v>
      </c>
      <c r="D14" s="32" t="s">
        <v>143</v>
      </c>
      <c r="E14" s="7"/>
      <c r="F14" s="7"/>
      <c r="G14" s="7"/>
      <c r="H14" s="7"/>
      <c r="I14" s="8"/>
      <c r="J14" s="22">
        <v>0</v>
      </c>
      <c r="K14" s="22">
        <v>0</v>
      </c>
      <c r="L14" s="22">
        <v>0</v>
      </c>
      <c r="M14" s="22">
        <v>0</v>
      </c>
      <c r="N14" s="2">
        <f t="shared" si="0"/>
        <v>0</v>
      </c>
      <c r="O14" s="37"/>
      <c r="P14" s="38"/>
      <c r="Q14" s="35"/>
    </row>
    <row r="15" spans="2:18" x14ac:dyDescent="0.25">
      <c r="B15" s="22">
        <f t="shared" si="1"/>
        <v>7</v>
      </c>
      <c r="C15" s="20" t="s">
        <v>125</v>
      </c>
      <c r="D15" s="32" t="s">
        <v>144</v>
      </c>
      <c r="E15" s="7"/>
      <c r="F15" s="7"/>
      <c r="G15" s="7"/>
      <c r="H15" s="7"/>
      <c r="I15" s="8"/>
      <c r="J15" s="22">
        <v>0</v>
      </c>
      <c r="K15" s="22">
        <v>0</v>
      </c>
      <c r="L15" s="22">
        <v>0</v>
      </c>
      <c r="M15" s="22">
        <v>0</v>
      </c>
      <c r="N15" s="2">
        <f t="shared" si="0"/>
        <v>0</v>
      </c>
      <c r="O15" s="37"/>
      <c r="P15" s="38"/>
      <c r="Q15" s="35"/>
    </row>
    <row r="16" spans="2:18" x14ac:dyDescent="0.25">
      <c r="B16" s="22">
        <f t="shared" si="1"/>
        <v>8</v>
      </c>
      <c r="C16" s="20" t="s">
        <v>126</v>
      </c>
      <c r="D16" s="32" t="s">
        <v>145</v>
      </c>
      <c r="E16" s="7"/>
      <c r="F16" s="7"/>
      <c r="G16" s="7"/>
      <c r="H16" s="7"/>
      <c r="I16" s="8"/>
      <c r="J16" s="22">
        <v>0</v>
      </c>
      <c r="K16" s="22">
        <v>0</v>
      </c>
      <c r="L16" s="22">
        <v>0</v>
      </c>
      <c r="M16" s="22">
        <v>0</v>
      </c>
      <c r="N16" s="2">
        <f t="shared" si="0"/>
        <v>0</v>
      </c>
      <c r="O16" s="37"/>
      <c r="P16" s="38"/>
      <c r="Q16" s="35"/>
    </row>
    <row r="17" spans="2:17" x14ac:dyDescent="0.25">
      <c r="B17" s="22">
        <f t="shared" si="1"/>
        <v>9</v>
      </c>
      <c r="C17" s="20" t="s">
        <v>127</v>
      </c>
      <c r="D17" s="32" t="s">
        <v>146</v>
      </c>
      <c r="E17" s="7"/>
      <c r="F17" s="7"/>
      <c r="G17" s="7"/>
      <c r="H17" s="7"/>
      <c r="I17" s="8"/>
      <c r="J17" s="22">
        <v>0</v>
      </c>
      <c r="K17" s="22">
        <v>0</v>
      </c>
      <c r="L17" s="22">
        <v>0</v>
      </c>
      <c r="M17" s="22">
        <v>0</v>
      </c>
      <c r="N17" s="2">
        <f t="shared" si="0"/>
        <v>0</v>
      </c>
      <c r="O17" s="37"/>
      <c r="P17" s="38"/>
      <c r="Q17" s="35"/>
    </row>
    <row r="18" spans="2:17" x14ac:dyDescent="0.25">
      <c r="B18" s="22">
        <f t="shared" si="1"/>
        <v>10</v>
      </c>
      <c r="C18" s="20" t="s">
        <v>128</v>
      </c>
      <c r="D18" s="32" t="s">
        <v>147</v>
      </c>
      <c r="E18" s="7"/>
      <c r="F18" s="7"/>
      <c r="G18" s="7"/>
      <c r="H18" s="7"/>
      <c r="I18" s="8"/>
      <c r="J18" s="22">
        <v>0</v>
      </c>
      <c r="K18" s="22">
        <v>0</v>
      </c>
      <c r="L18" s="22">
        <v>0</v>
      </c>
      <c r="M18" s="22">
        <v>0</v>
      </c>
      <c r="N18" s="2">
        <f t="shared" si="0"/>
        <v>0</v>
      </c>
      <c r="O18" s="37"/>
      <c r="P18" s="38"/>
      <c r="Q18" s="35"/>
    </row>
    <row r="19" spans="2:17" x14ac:dyDescent="0.25">
      <c r="B19" s="22">
        <f t="shared" si="1"/>
        <v>11</v>
      </c>
      <c r="C19" s="20" t="s">
        <v>129</v>
      </c>
      <c r="D19" s="32" t="s">
        <v>148</v>
      </c>
      <c r="E19" s="7"/>
      <c r="F19" s="7"/>
      <c r="G19" s="7"/>
      <c r="H19" s="7"/>
      <c r="I19" s="8"/>
      <c r="J19" s="22">
        <v>0</v>
      </c>
      <c r="K19" s="22">
        <v>0</v>
      </c>
      <c r="L19" s="22">
        <v>0</v>
      </c>
      <c r="M19" s="22">
        <v>0</v>
      </c>
      <c r="N19" s="2">
        <f t="shared" si="0"/>
        <v>0</v>
      </c>
      <c r="O19" s="37"/>
      <c r="P19" s="38"/>
      <c r="Q19" s="35"/>
    </row>
    <row r="20" spans="2:17" x14ac:dyDescent="0.25">
      <c r="B20" s="22">
        <f t="shared" si="1"/>
        <v>12</v>
      </c>
      <c r="C20" s="20" t="s">
        <v>130</v>
      </c>
      <c r="D20" s="32" t="s">
        <v>149</v>
      </c>
      <c r="E20" s="7"/>
      <c r="F20" s="7"/>
      <c r="G20" s="7"/>
      <c r="H20" s="7"/>
      <c r="I20" s="8"/>
      <c r="J20" s="22">
        <v>0</v>
      </c>
      <c r="K20" s="22">
        <v>0</v>
      </c>
      <c r="L20" s="22">
        <v>0</v>
      </c>
      <c r="M20" s="22">
        <v>0</v>
      </c>
      <c r="N20" s="2">
        <f t="shared" si="0"/>
        <v>0</v>
      </c>
      <c r="O20" s="37"/>
      <c r="P20" s="38"/>
      <c r="Q20" s="35"/>
    </row>
    <row r="21" spans="2:17" x14ac:dyDescent="0.25">
      <c r="B21" s="22">
        <f t="shared" si="1"/>
        <v>13</v>
      </c>
      <c r="C21" s="20" t="s">
        <v>131</v>
      </c>
      <c r="D21" s="29" t="s">
        <v>150</v>
      </c>
      <c r="E21" s="30"/>
      <c r="F21" s="30"/>
      <c r="G21" s="30"/>
      <c r="H21" s="30"/>
      <c r="I21" s="31"/>
      <c r="J21" s="22">
        <v>0</v>
      </c>
      <c r="K21" s="22">
        <v>0</v>
      </c>
      <c r="L21" s="22">
        <v>0</v>
      </c>
      <c r="M21" s="22">
        <v>0</v>
      </c>
      <c r="N21" s="2">
        <f t="shared" si="0"/>
        <v>0</v>
      </c>
      <c r="O21" s="37"/>
      <c r="P21" s="38"/>
      <c r="Q21" s="35"/>
    </row>
    <row r="22" spans="2:17" x14ac:dyDescent="0.25">
      <c r="B22" s="22">
        <f t="shared" si="1"/>
        <v>14</v>
      </c>
      <c r="C22" s="20" t="s">
        <v>132</v>
      </c>
      <c r="D22" s="29" t="s">
        <v>151</v>
      </c>
      <c r="E22" s="30"/>
      <c r="F22" s="30"/>
      <c r="G22" s="30"/>
      <c r="H22" s="30"/>
      <c r="I22" s="31"/>
      <c r="J22" s="22">
        <v>0</v>
      </c>
      <c r="K22" s="22">
        <v>0</v>
      </c>
      <c r="L22" s="22">
        <v>0</v>
      </c>
      <c r="M22" s="22">
        <v>0</v>
      </c>
      <c r="N22" s="2">
        <f t="shared" si="0"/>
        <v>0</v>
      </c>
      <c r="O22" s="37"/>
      <c r="P22" s="38"/>
      <c r="Q22" s="35"/>
    </row>
    <row r="23" spans="2:17" x14ac:dyDescent="0.25">
      <c r="B23" s="22">
        <f t="shared" si="1"/>
        <v>15</v>
      </c>
      <c r="C23" s="20" t="s">
        <v>133</v>
      </c>
      <c r="D23" s="29" t="s">
        <v>152</v>
      </c>
      <c r="E23" s="30"/>
      <c r="F23" s="30"/>
      <c r="G23" s="30"/>
      <c r="H23" s="30"/>
      <c r="I23" s="31"/>
      <c r="J23" s="22">
        <v>0</v>
      </c>
      <c r="K23" s="22">
        <v>0</v>
      </c>
      <c r="L23" s="22">
        <v>0</v>
      </c>
      <c r="M23" s="22">
        <v>0</v>
      </c>
      <c r="N23" s="2">
        <f t="shared" si="0"/>
        <v>0</v>
      </c>
      <c r="O23" s="37"/>
      <c r="P23" s="38"/>
      <c r="Q23" s="35"/>
    </row>
    <row r="24" spans="2:17" x14ac:dyDescent="0.25">
      <c r="B24" s="22">
        <f t="shared" si="1"/>
        <v>16</v>
      </c>
      <c r="C24" s="20" t="s">
        <v>134</v>
      </c>
      <c r="D24" s="29" t="s">
        <v>153</v>
      </c>
      <c r="E24" s="30"/>
      <c r="F24" s="30"/>
      <c r="G24" s="30"/>
      <c r="H24" s="30"/>
      <c r="I24" s="31"/>
      <c r="J24" s="22">
        <v>0</v>
      </c>
      <c r="K24" s="22">
        <v>0</v>
      </c>
      <c r="L24" s="22">
        <v>0</v>
      </c>
      <c r="M24" s="22">
        <v>0</v>
      </c>
      <c r="N24" s="2">
        <f t="shared" si="0"/>
        <v>0</v>
      </c>
      <c r="O24" s="37"/>
      <c r="P24" s="38"/>
      <c r="Q24" s="35"/>
    </row>
    <row r="25" spans="2:17" x14ac:dyDescent="0.25">
      <c r="B25" s="22">
        <f t="shared" si="1"/>
        <v>17</v>
      </c>
      <c r="C25" s="20" t="s">
        <v>135</v>
      </c>
      <c r="D25" s="29" t="s">
        <v>154</v>
      </c>
      <c r="E25" s="30"/>
      <c r="F25" s="30"/>
      <c r="G25" s="30"/>
      <c r="H25" s="30"/>
      <c r="I25" s="31"/>
      <c r="J25" s="22">
        <v>0</v>
      </c>
      <c r="K25" s="22">
        <v>0</v>
      </c>
      <c r="L25" s="22">
        <v>0</v>
      </c>
      <c r="M25" s="22">
        <v>0</v>
      </c>
      <c r="N25" s="2">
        <f t="shared" si="0"/>
        <v>0</v>
      </c>
      <c r="O25" s="37"/>
      <c r="P25" s="38"/>
      <c r="Q25" s="35"/>
    </row>
    <row r="26" spans="2:17" x14ac:dyDescent="0.25">
      <c r="B26" s="22">
        <f t="shared" si="1"/>
        <v>18</v>
      </c>
      <c r="C26" s="20" t="s">
        <v>136</v>
      </c>
      <c r="D26" s="29" t="s">
        <v>155</v>
      </c>
      <c r="E26" s="30"/>
      <c r="F26" s="30"/>
      <c r="G26" s="30"/>
      <c r="H26" s="30"/>
      <c r="I26" s="31"/>
      <c r="J26" s="22">
        <v>0</v>
      </c>
      <c r="K26" s="22">
        <v>0</v>
      </c>
      <c r="L26" s="22">
        <v>0</v>
      </c>
      <c r="M26" s="22">
        <v>0</v>
      </c>
      <c r="N26" s="2">
        <f t="shared" si="0"/>
        <v>0</v>
      </c>
      <c r="O26" s="37"/>
      <c r="P26" s="38"/>
      <c r="Q26" s="35"/>
    </row>
    <row r="27" spans="2:17" x14ac:dyDescent="0.25">
      <c r="B27" s="22">
        <f t="shared" si="1"/>
        <v>19</v>
      </c>
      <c r="C27" s="20" t="s">
        <v>137</v>
      </c>
      <c r="D27" s="29" t="s">
        <v>156</v>
      </c>
      <c r="E27" s="30"/>
      <c r="F27" s="30"/>
      <c r="G27" s="30"/>
      <c r="H27" s="30"/>
      <c r="I27" s="31"/>
      <c r="J27" s="22">
        <v>0</v>
      </c>
      <c r="K27" s="22">
        <v>0</v>
      </c>
      <c r="L27" s="22">
        <v>0</v>
      </c>
      <c r="M27" s="22">
        <v>0</v>
      </c>
      <c r="N27" s="2">
        <f t="shared" si="0"/>
        <v>0</v>
      </c>
      <c r="O27" s="37"/>
      <c r="P27" s="38"/>
      <c r="Q27" s="35"/>
    </row>
    <row r="28" spans="2:17" x14ac:dyDescent="0.25">
      <c r="C28" s="19"/>
      <c r="D28" s="19"/>
      <c r="E28" s="15"/>
      <c r="H28" s="23" t="s">
        <v>17</v>
      </c>
      <c r="I28" s="23"/>
      <c r="J28" s="24">
        <f>COUNTIF(J9:J27,"&gt;=70")</f>
        <v>0</v>
      </c>
      <c r="K28" s="24">
        <f>COUNTIF(K9:K27,"&gt;=70")</f>
        <v>0</v>
      </c>
      <c r="L28" s="24">
        <f>COUNTIF(L9:L27,"&gt;=70")</f>
        <v>0</v>
      </c>
      <c r="M28" s="24">
        <f>COUNTIF(M9:M27,"&gt;=70")</f>
        <v>0</v>
      </c>
      <c r="N28" s="24">
        <f>COUNTIF(N9:N27,"&gt;=70")</f>
        <v>0</v>
      </c>
      <c r="O28" s="39"/>
      <c r="P28" s="40"/>
      <c r="Q28" s="41"/>
    </row>
    <row r="29" spans="2:17" x14ac:dyDescent="0.25">
      <c r="C29" s="19"/>
      <c r="D29" s="19"/>
      <c r="E29" s="3"/>
      <c r="H29" s="25" t="s">
        <v>18</v>
      </c>
      <c r="I29" s="25"/>
      <c r="J29" s="26">
        <v>0</v>
      </c>
      <c r="K29" s="26">
        <f>COUNTIF(K9:K27,"&lt;70")</f>
        <v>19</v>
      </c>
      <c r="L29" s="26">
        <f>COUNTIF(L9:L27,"&lt;70")</f>
        <v>19</v>
      </c>
      <c r="M29" s="26">
        <f>COUNTIF(M9:M27,"&lt;70")</f>
        <v>19</v>
      </c>
      <c r="N29" s="26">
        <f>COUNTIF(N9:N27,"&lt;70")</f>
        <v>19</v>
      </c>
      <c r="O29" s="39"/>
      <c r="P29" s="40"/>
      <c r="Q29" s="40"/>
    </row>
    <row r="30" spans="2:17" x14ac:dyDescent="0.25">
      <c r="C30" s="19"/>
      <c r="D30" s="19"/>
      <c r="E30" s="19"/>
      <c r="H30" s="25" t="s">
        <v>19</v>
      </c>
      <c r="I30" s="25"/>
      <c r="J30" s="26">
        <f>COUNT(J9:J27)</f>
        <v>19</v>
      </c>
      <c r="K30" s="26">
        <f>COUNT(K9:K27)</f>
        <v>19</v>
      </c>
      <c r="L30" s="26">
        <f>COUNT(L9:L27)</f>
        <v>19</v>
      </c>
      <c r="M30" s="26">
        <f>COUNT(M9:M27)</f>
        <v>19</v>
      </c>
      <c r="N30" s="26">
        <f>COUNT(N9:N27)</f>
        <v>19</v>
      </c>
      <c r="O30" s="39"/>
      <c r="P30" s="40"/>
      <c r="Q30" s="40"/>
    </row>
    <row r="31" spans="2:17" x14ac:dyDescent="0.25">
      <c r="C31" s="19"/>
      <c r="D31" s="19"/>
      <c r="E31" s="15"/>
      <c r="H31" s="12" t="s">
        <v>14</v>
      </c>
      <c r="I31" s="12"/>
      <c r="J31" s="4">
        <f>J28/J30</f>
        <v>0</v>
      </c>
      <c r="K31" s="4">
        <f t="shared" ref="K31:Q31" si="2">K28/K30</f>
        <v>0</v>
      </c>
      <c r="L31" s="4">
        <f t="shared" si="2"/>
        <v>0</v>
      </c>
      <c r="M31" s="4">
        <f t="shared" si="2"/>
        <v>0</v>
      </c>
      <c r="N31" s="4">
        <f t="shared" si="2"/>
        <v>0</v>
      </c>
      <c r="O31" s="42"/>
      <c r="P31" s="43"/>
      <c r="Q31" s="43"/>
    </row>
    <row r="32" spans="2:17" x14ac:dyDescent="0.25">
      <c r="C32" s="19"/>
      <c r="D32" s="19"/>
      <c r="E32" s="15"/>
      <c r="H32" s="12" t="s">
        <v>15</v>
      </c>
      <c r="I32" s="12"/>
      <c r="J32" s="4">
        <f>J29/J30</f>
        <v>0</v>
      </c>
      <c r="K32" s="4">
        <f t="shared" ref="K32:Q32" si="3">K29/K30</f>
        <v>1</v>
      </c>
      <c r="L32" s="4">
        <f t="shared" si="3"/>
        <v>1</v>
      </c>
      <c r="M32" s="4">
        <f t="shared" si="3"/>
        <v>1</v>
      </c>
      <c r="N32" s="4">
        <f t="shared" si="3"/>
        <v>1</v>
      </c>
      <c r="O32" s="42"/>
      <c r="P32" s="43"/>
      <c r="Q32" s="43"/>
    </row>
    <row r="33" spans="3:16" x14ac:dyDescent="0.25">
      <c r="C33" s="19"/>
      <c r="D33" s="19"/>
      <c r="E33" s="3"/>
    </row>
    <row r="34" spans="3:16" x14ac:dyDescent="0.25">
      <c r="C34" s="15"/>
      <c r="D34" s="15"/>
      <c r="E34" s="3"/>
    </row>
    <row r="35" spans="3:16" x14ac:dyDescent="0.25">
      <c r="J35" s="27"/>
      <c r="K35" s="27"/>
      <c r="L35" s="27"/>
      <c r="M35" s="27"/>
      <c r="N35" s="27"/>
      <c r="O35" s="27"/>
      <c r="P35" s="27"/>
    </row>
    <row r="36" spans="3:16" x14ac:dyDescent="0.25">
      <c r="J36" s="11" t="s">
        <v>16</v>
      </c>
      <c r="K36" s="11"/>
      <c r="L36" s="11"/>
      <c r="M36" s="11"/>
      <c r="N36" s="11"/>
      <c r="O36" s="11"/>
      <c r="P36" s="11"/>
    </row>
  </sheetData>
  <mergeCells count="22">
    <mergeCell ref="H32:I32"/>
    <mergeCell ref="J35:P35"/>
    <mergeCell ref="J36:P36"/>
    <mergeCell ref="C28:D28"/>
    <mergeCell ref="H28:I28"/>
    <mergeCell ref="C29:D29"/>
    <mergeCell ref="H29:I29"/>
    <mergeCell ref="C30:E30"/>
    <mergeCell ref="H30:I30"/>
    <mergeCell ref="C31:D31"/>
    <mergeCell ref="H31:I31"/>
    <mergeCell ref="C32:D32"/>
    <mergeCell ref="C33:D33"/>
    <mergeCell ref="J4:K4"/>
    <mergeCell ref="N4:O4"/>
    <mergeCell ref="D6:G6"/>
    <mergeCell ref="D8:I8"/>
    <mergeCell ref="B2:P2"/>
    <mergeCell ref="I6:J6"/>
    <mergeCell ref="K6:P6"/>
    <mergeCell ref="C3:P3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9"/>
  <sheetViews>
    <sheetView zoomScale="70" zoomScaleNormal="70" workbookViewId="0"/>
  </sheetViews>
  <sheetFormatPr baseColWidth="10" defaultRowHeight="15" x14ac:dyDescent="0.25"/>
  <cols>
    <col min="1" max="1" width="1.28515625" style="14" customWidth="1"/>
    <col min="2" max="2" width="5" style="14" customWidth="1"/>
    <col min="3" max="3" width="10.85546875" style="14" customWidth="1"/>
    <col min="4" max="9" width="7.7109375" style="14" customWidth="1"/>
    <col min="10" max="10" width="9" style="14" customWidth="1"/>
    <col min="11" max="11" width="7.140625" style="14" customWidth="1"/>
    <col min="12" max="12" width="8.5703125" style="14" customWidth="1"/>
    <col min="13" max="13" width="7.7109375" style="14" customWidth="1"/>
    <col min="14" max="14" width="9.140625" style="14" customWidth="1"/>
    <col min="15" max="16" width="5.7109375" style="14" customWidth="1"/>
    <col min="17" max="17" width="8.7109375" style="14" customWidth="1"/>
    <col min="18" max="18" width="5.7109375" style="14" customWidth="1"/>
    <col min="19" max="19" width="11.42578125" style="36"/>
    <col min="20" max="16384" width="11.42578125" style="14"/>
  </cols>
  <sheetData>
    <row r="2" spans="2:19" x14ac:dyDescent="0.25">
      <c r="B2" s="10" t="s">
        <v>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3"/>
      <c r="R2" s="13"/>
    </row>
    <row r="3" spans="2:19" x14ac:dyDescent="0.25">
      <c r="C3" s="10" t="s">
        <v>8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5"/>
      <c r="R3" s="15"/>
    </row>
    <row r="4" spans="2:19" x14ac:dyDescent="0.25">
      <c r="C4" s="14" t="s">
        <v>0</v>
      </c>
      <c r="D4" s="16" t="s">
        <v>23</v>
      </c>
      <c r="E4" s="16"/>
      <c r="F4" s="16"/>
      <c r="G4" s="16"/>
      <c r="I4" s="14" t="s">
        <v>1</v>
      </c>
      <c r="J4" s="17" t="s">
        <v>25</v>
      </c>
      <c r="K4" s="17"/>
      <c r="M4" s="14" t="s">
        <v>2</v>
      </c>
      <c r="N4" s="18">
        <v>44991</v>
      </c>
      <c r="O4" s="18"/>
    </row>
    <row r="5" spans="2:19" ht="6.75" customHeight="1" x14ac:dyDescent="0.25"/>
    <row r="6" spans="2:19" x14ac:dyDescent="0.25">
      <c r="C6" s="14" t="s">
        <v>3</v>
      </c>
      <c r="D6" s="17" t="s">
        <v>170</v>
      </c>
      <c r="E6" s="17"/>
      <c r="F6" s="17"/>
      <c r="G6" s="17"/>
      <c r="I6" s="19" t="s">
        <v>20</v>
      </c>
      <c r="J6" s="19"/>
      <c r="K6" s="17" t="s">
        <v>22</v>
      </c>
      <c r="L6" s="17"/>
      <c r="M6" s="17"/>
      <c r="N6" s="17"/>
      <c r="O6" s="17"/>
      <c r="P6" s="17"/>
    </row>
    <row r="7" spans="2:19" ht="11.25" customHeight="1" x14ac:dyDescent="0.25"/>
    <row r="8" spans="2:19" x14ac:dyDescent="0.25">
      <c r="B8" s="20" t="s">
        <v>4</v>
      </c>
      <c r="C8" s="20" t="s">
        <v>6</v>
      </c>
      <c r="D8" s="21" t="s">
        <v>5</v>
      </c>
      <c r="E8" s="21"/>
      <c r="F8" s="21"/>
      <c r="G8" s="21"/>
      <c r="H8" s="21"/>
      <c r="I8" s="21"/>
      <c r="J8" s="22" t="s">
        <v>7</v>
      </c>
      <c r="K8" s="22" t="s">
        <v>10</v>
      </c>
      <c r="L8" s="22" t="s">
        <v>11</v>
      </c>
      <c r="M8" s="22" t="s">
        <v>12</v>
      </c>
      <c r="N8" s="1" t="s">
        <v>21</v>
      </c>
      <c r="O8" s="37"/>
      <c r="P8" s="38"/>
      <c r="Q8" s="34"/>
    </row>
    <row r="9" spans="2:19" x14ac:dyDescent="0.25">
      <c r="B9" s="22">
        <v>1</v>
      </c>
      <c r="C9" s="20" t="s">
        <v>76</v>
      </c>
      <c r="D9" s="29" t="s">
        <v>77</v>
      </c>
      <c r="E9" s="30"/>
      <c r="F9" s="30"/>
      <c r="G9" s="30"/>
      <c r="H9" s="30"/>
      <c r="I9" s="31"/>
      <c r="J9" s="22">
        <v>0</v>
      </c>
      <c r="K9" s="22">
        <v>0</v>
      </c>
      <c r="L9" s="22">
        <v>0</v>
      </c>
      <c r="M9" s="22">
        <v>0</v>
      </c>
      <c r="N9" s="2">
        <f>SUM(J9:M9)/4</f>
        <v>0</v>
      </c>
      <c r="O9" s="37"/>
      <c r="P9" s="38"/>
      <c r="Q9" s="35"/>
      <c r="S9" s="6">
        <f>SUM(J9:J30)/B30</f>
        <v>0</v>
      </c>
    </row>
    <row r="10" spans="2:19" x14ac:dyDescent="0.25">
      <c r="B10" s="22">
        <f>B9+1</f>
        <v>2</v>
      </c>
      <c r="C10" s="20" t="s">
        <v>78</v>
      </c>
      <c r="D10" s="32" t="s">
        <v>79</v>
      </c>
      <c r="E10" s="7"/>
      <c r="F10" s="7"/>
      <c r="G10" s="7"/>
      <c r="H10" s="7"/>
      <c r="I10" s="8"/>
      <c r="J10" s="22">
        <v>0</v>
      </c>
      <c r="K10" s="22">
        <v>0</v>
      </c>
      <c r="L10" s="22">
        <v>0</v>
      </c>
      <c r="M10" s="22">
        <v>0</v>
      </c>
      <c r="N10" s="2">
        <f>SUM(J10:M10)/4</f>
        <v>0</v>
      </c>
      <c r="O10" s="37"/>
      <c r="P10" s="38"/>
      <c r="Q10" s="35"/>
      <c r="S10" s="6"/>
    </row>
    <row r="11" spans="2:19" x14ac:dyDescent="0.25">
      <c r="B11" s="22">
        <f t="shared" ref="B11:B30" si="0">B10+1</f>
        <v>3</v>
      </c>
      <c r="C11" s="20" t="s">
        <v>80</v>
      </c>
      <c r="D11" s="32" t="s">
        <v>100</v>
      </c>
      <c r="E11" s="7"/>
      <c r="F11" s="7"/>
      <c r="G11" s="7"/>
      <c r="H11" s="7"/>
      <c r="I11" s="8"/>
      <c r="J11" s="22">
        <v>0</v>
      </c>
      <c r="K11" s="22">
        <v>0</v>
      </c>
      <c r="L11" s="22">
        <v>0</v>
      </c>
      <c r="M11" s="22">
        <v>0</v>
      </c>
      <c r="N11" s="2">
        <f t="shared" ref="N11:N30" si="1">SUM(J11:M11)/4</f>
        <v>0</v>
      </c>
      <c r="O11" s="37"/>
      <c r="P11" s="38"/>
      <c r="Q11" s="35"/>
      <c r="S11" s="6">
        <f>(20/22)*100</f>
        <v>90.909090909090907</v>
      </c>
    </row>
    <row r="12" spans="2:19" x14ac:dyDescent="0.25">
      <c r="B12" s="22">
        <f t="shared" si="0"/>
        <v>4</v>
      </c>
      <c r="C12" s="20" t="s">
        <v>81</v>
      </c>
      <c r="D12" s="32" t="s">
        <v>101</v>
      </c>
      <c r="E12" s="7"/>
      <c r="F12" s="7"/>
      <c r="G12" s="7"/>
      <c r="H12" s="7"/>
      <c r="I12" s="8"/>
      <c r="J12" s="22">
        <v>0</v>
      </c>
      <c r="K12" s="22">
        <v>0</v>
      </c>
      <c r="L12" s="22">
        <v>0</v>
      </c>
      <c r="M12" s="22">
        <v>0</v>
      </c>
      <c r="N12" s="2">
        <f t="shared" si="1"/>
        <v>0</v>
      </c>
      <c r="O12" s="37"/>
      <c r="P12" s="38"/>
      <c r="Q12" s="35"/>
    </row>
    <row r="13" spans="2:19" x14ac:dyDescent="0.25">
      <c r="B13" s="22">
        <f t="shared" si="0"/>
        <v>5</v>
      </c>
      <c r="C13" s="20" t="s">
        <v>82</v>
      </c>
      <c r="D13" s="32" t="s">
        <v>102</v>
      </c>
      <c r="E13" s="7"/>
      <c r="F13" s="7"/>
      <c r="G13" s="7"/>
      <c r="H13" s="7"/>
      <c r="I13" s="8"/>
      <c r="J13" s="22">
        <v>0</v>
      </c>
      <c r="K13" s="22">
        <v>0</v>
      </c>
      <c r="L13" s="22">
        <v>0</v>
      </c>
      <c r="M13" s="22">
        <v>0</v>
      </c>
      <c r="N13" s="2">
        <f t="shared" si="1"/>
        <v>0</v>
      </c>
      <c r="O13" s="37"/>
      <c r="P13" s="38"/>
      <c r="Q13" s="35"/>
    </row>
    <row r="14" spans="2:19" x14ac:dyDescent="0.25">
      <c r="B14" s="22">
        <f t="shared" si="0"/>
        <v>6</v>
      </c>
      <c r="C14" s="20" t="s">
        <v>83</v>
      </c>
      <c r="D14" s="32" t="s">
        <v>103</v>
      </c>
      <c r="E14" s="7"/>
      <c r="F14" s="7"/>
      <c r="G14" s="7"/>
      <c r="H14" s="7"/>
      <c r="I14" s="8"/>
      <c r="J14" s="22">
        <v>0</v>
      </c>
      <c r="K14" s="22">
        <v>0</v>
      </c>
      <c r="L14" s="22">
        <v>0</v>
      </c>
      <c r="M14" s="22">
        <v>0</v>
      </c>
      <c r="N14" s="2">
        <f t="shared" si="1"/>
        <v>0</v>
      </c>
      <c r="O14" s="37"/>
      <c r="P14" s="38"/>
      <c r="Q14" s="35"/>
    </row>
    <row r="15" spans="2:19" x14ac:dyDescent="0.25">
      <c r="B15" s="22">
        <f t="shared" si="0"/>
        <v>7</v>
      </c>
      <c r="C15" s="20" t="s">
        <v>84</v>
      </c>
      <c r="D15" s="32" t="s">
        <v>104</v>
      </c>
      <c r="E15" s="7"/>
      <c r="F15" s="7"/>
      <c r="G15" s="7"/>
      <c r="H15" s="7"/>
      <c r="I15" s="8"/>
      <c r="J15" s="22">
        <v>0</v>
      </c>
      <c r="K15" s="22">
        <v>0</v>
      </c>
      <c r="L15" s="22">
        <v>0</v>
      </c>
      <c r="M15" s="22">
        <v>0</v>
      </c>
      <c r="N15" s="2">
        <f t="shared" si="1"/>
        <v>0</v>
      </c>
      <c r="O15" s="37"/>
      <c r="P15" s="38"/>
      <c r="Q15" s="35"/>
    </row>
    <row r="16" spans="2:19" x14ac:dyDescent="0.25">
      <c r="B16" s="22">
        <f t="shared" si="0"/>
        <v>8</v>
      </c>
      <c r="C16" s="20" t="s">
        <v>85</v>
      </c>
      <c r="D16" s="32" t="s">
        <v>105</v>
      </c>
      <c r="E16" s="7"/>
      <c r="F16" s="7"/>
      <c r="G16" s="7"/>
      <c r="H16" s="7"/>
      <c r="I16" s="8"/>
      <c r="J16" s="22">
        <v>0</v>
      </c>
      <c r="K16" s="22">
        <v>0</v>
      </c>
      <c r="L16" s="22">
        <v>0</v>
      </c>
      <c r="M16" s="22">
        <v>0</v>
      </c>
      <c r="N16" s="2">
        <f t="shared" si="1"/>
        <v>0</v>
      </c>
      <c r="O16" s="37"/>
      <c r="P16" s="38"/>
      <c r="Q16" s="35"/>
    </row>
    <row r="17" spans="2:17" x14ac:dyDescent="0.25">
      <c r="B17" s="22">
        <f t="shared" si="0"/>
        <v>9</v>
      </c>
      <c r="C17" s="20" t="s">
        <v>86</v>
      </c>
      <c r="D17" s="32" t="s">
        <v>106</v>
      </c>
      <c r="E17" s="7"/>
      <c r="F17" s="7"/>
      <c r="G17" s="7"/>
      <c r="H17" s="7"/>
      <c r="I17" s="8"/>
      <c r="J17" s="22">
        <v>0</v>
      </c>
      <c r="K17" s="22">
        <v>0</v>
      </c>
      <c r="L17" s="22">
        <v>0</v>
      </c>
      <c r="M17" s="22">
        <v>0</v>
      </c>
      <c r="N17" s="2">
        <f t="shared" si="1"/>
        <v>0</v>
      </c>
      <c r="O17" s="37"/>
      <c r="P17" s="38"/>
      <c r="Q17" s="35"/>
    </row>
    <row r="18" spans="2:17" x14ac:dyDescent="0.25">
      <c r="B18" s="22">
        <f t="shared" si="0"/>
        <v>10</v>
      </c>
      <c r="C18" s="20" t="s">
        <v>87</v>
      </c>
      <c r="D18" s="32" t="s">
        <v>107</v>
      </c>
      <c r="E18" s="7"/>
      <c r="F18" s="7"/>
      <c r="G18" s="7"/>
      <c r="H18" s="7"/>
      <c r="I18" s="8"/>
      <c r="J18" s="22">
        <v>0</v>
      </c>
      <c r="K18" s="22">
        <v>0</v>
      </c>
      <c r="L18" s="22">
        <v>0</v>
      </c>
      <c r="M18" s="22">
        <v>0</v>
      </c>
      <c r="N18" s="2">
        <f t="shared" si="1"/>
        <v>0</v>
      </c>
      <c r="O18" s="37"/>
      <c r="P18" s="38"/>
      <c r="Q18" s="35"/>
    </row>
    <row r="19" spans="2:17" x14ac:dyDescent="0.25">
      <c r="B19" s="22">
        <f t="shared" si="0"/>
        <v>11</v>
      </c>
      <c r="C19" s="20" t="s">
        <v>88</v>
      </c>
      <c r="D19" s="32" t="s">
        <v>108</v>
      </c>
      <c r="E19" s="7"/>
      <c r="F19" s="7"/>
      <c r="G19" s="7"/>
      <c r="H19" s="7"/>
      <c r="I19" s="8"/>
      <c r="J19" s="22">
        <v>0</v>
      </c>
      <c r="K19" s="22">
        <v>0</v>
      </c>
      <c r="L19" s="22">
        <v>0</v>
      </c>
      <c r="M19" s="22">
        <v>0</v>
      </c>
      <c r="N19" s="2">
        <f t="shared" si="1"/>
        <v>0</v>
      </c>
      <c r="O19" s="37"/>
      <c r="P19" s="38"/>
      <c r="Q19" s="35"/>
    </row>
    <row r="20" spans="2:17" x14ac:dyDescent="0.25">
      <c r="B20" s="22">
        <f t="shared" si="0"/>
        <v>12</v>
      </c>
      <c r="C20" s="20" t="s">
        <v>89</v>
      </c>
      <c r="D20" s="32" t="s">
        <v>109</v>
      </c>
      <c r="E20" s="7"/>
      <c r="F20" s="7"/>
      <c r="G20" s="7"/>
      <c r="H20" s="7"/>
      <c r="I20" s="8"/>
      <c r="J20" s="22">
        <v>0</v>
      </c>
      <c r="K20" s="22">
        <v>0</v>
      </c>
      <c r="L20" s="22">
        <v>0</v>
      </c>
      <c r="M20" s="22">
        <v>0</v>
      </c>
      <c r="N20" s="2">
        <f t="shared" si="1"/>
        <v>0</v>
      </c>
      <c r="O20" s="37"/>
      <c r="P20" s="38"/>
      <c r="Q20" s="35"/>
    </row>
    <row r="21" spans="2:17" x14ac:dyDescent="0.25">
      <c r="B21" s="22">
        <f t="shared" si="0"/>
        <v>13</v>
      </c>
      <c r="C21" s="20" t="s">
        <v>90</v>
      </c>
      <c r="D21" s="29" t="s">
        <v>110</v>
      </c>
      <c r="E21" s="30"/>
      <c r="F21" s="30"/>
      <c r="G21" s="30"/>
      <c r="H21" s="30"/>
      <c r="I21" s="31"/>
      <c r="J21" s="22">
        <v>0</v>
      </c>
      <c r="K21" s="22">
        <v>0</v>
      </c>
      <c r="L21" s="22">
        <v>0</v>
      </c>
      <c r="M21" s="22">
        <v>0</v>
      </c>
      <c r="N21" s="2">
        <f t="shared" si="1"/>
        <v>0</v>
      </c>
      <c r="O21" s="37"/>
      <c r="P21" s="38"/>
      <c r="Q21" s="35"/>
    </row>
    <row r="22" spans="2:17" x14ac:dyDescent="0.25">
      <c r="B22" s="22">
        <f t="shared" si="0"/>
        <v>14</v>
      </c>
      <c r="C22" s="20" t="s">
        <v>91</v>
      </c>
      <c r="D22" s="29" t="s">
        <v>111</v>
      </c>
      <c r="E22" s="30"/>
      <c r="F22" s="30"/>
      <c r="G22" s="30"/>
      <c r="H22" s="30"/>
      <c r="I22" s="31"/>
      <c r="J22" s="22">
        <v>0</v>
      </c>
      <c r="K22" s="22">
        <v>0</v>
      </c>
      <c r="L22" s="22">
        <v>0</v>
      </c>
      <c r="M22" s="22">
        <v>0</v>
      </c>
      <c r="N22" s="2">
        <f t="shared" si="1"/>
        <v>0</v>
      </c>
      <c r="O22" s="37"/>
      <c r="P22" s="38"/>
      <c r="Q22" s="35"/>
    </row>
    <row r="23" spans="2:17" x14ac:dyDescent="0.25">
      <c r="B23" s="22">
        <f t="shared" si="0"/>
        <v>15</v>
      </c>
      <c r="C23" s="20" t="s">
        <v>92</v>
      </c>
      <c r="D23" s="29" t="s">
        <v>112</v>
      </c>
      <c r="E23" s="30"/>
      <c r="F23" s="30"/>
      <c r="G23" s="30"/>
      <c r="H23" s="30"/>
      <c r="I23" s="31"/>
      <c r="J23" s="22">
        <v>0</v>
      </c>
      <c r="K23" s="22">
        <v>0</v>
      </c>
      <c r="L23" s="22">
        <v>0</v>
      </c>
      <c r="M23" s="22">
        <v>0</v>
      </c>
      <c r="N23" s="2">
        <f t="shared" si="1"/>
        <v>0</v>
      </c>
      <c r="O23" s="37"/>
      <c r="P23" s="38"/>
      <c r="Q23" s="35"/>
    </row>
    <row r="24" spans="2:17" x14ac:dyDescent="0.25">
      <c r="B24" s="22">
        <f t="shared" si="0"/>
        <v>16</v>
      </c>
      <c r="C24" s="20" t="s">
        <v>93</v>
      </c>
      <c r="D24" s="29" t="s">
        <v>113</v>
      </c>
      <c r="E24" s="30"/>
      <c r="F24" s="30"/>
      <c r="G24" s="30"/>
      <c r="H24" s="30"/>
      <c r="I24" s="31"/>
      <c r="J24" s="22">
        <v>0</v>
      </c>
      <c r="K24" s="22">
        <v>0</v>
      </c>
      <c r="L24" s="22">
        <v>0</v>
      </c>
      <c r="M24" s="22">
        <v>0</v>
      </c>
      <c r="N24" s="2">
        <f t="shared" si="1"/>
        <v>0</v>
      </c>
      <c r="O24" s="37"/>
      <c r="P24" s="38"/>
      <c r="Q24" s="35"/>
    </row>
    <row r="25" spans="2:17" x14ac:dyDescent="0.25">
      <c r="B25" s="22">
        <f t="shared" si="0"/>
        <v>17</v>
      </c>
      <c r="C25" s="20" t="s">
        <v>94</v>
      </c>
      <c r="D25" s="29" t="s">
        <v>114</v>
      </c>
      <c r="E25" s="30"/>
      <c r="F25" s="30"/>
      <c r="G25" s="30"/>
      <c r="H25" s="30"/>
      <c r="I25" s="31"/>
      <c r="J25" s="22">
        <v>0</v>
      </c>
      <c r="K25" s="22">
        <v>0</v>
      </c>
      <c r="L25" s="22">
        <v>0</v>
      </c>
      <c r="M25" s="22">
        <v>0</v>
      </c>
      <c r="N25" s="2">
        <f t="shared" si="1"/>
        <v>0</v>
      </c>
      <c r="O25" s="37"/>
      <c r="P25" s="38"/>
      <c r="Q25" s="35"/>
    </row>
    <row r="26" spans="2:17" x14ac:dyDescent="0.25">
      <c r="B26" s="22">
        <f t="shared" si="0"/>
        <v>18</v>
      </c>
      <c r="C26" s="20" t="s">
        <v>95</v>
      </c>
      <c r="D26" s="29" t="s">
        <v>115</v>
      </c>
      <c r="E26" s="30"/>
      <c r="F26" s="30"/>
      <c r="G26" s="30"/>
      <c r="H26" s="30"/>
      <c r="I26" s="31"/>
      <c r="J26" s="22">
        <v>0</v>
      </c>
      <c r="K26" s="22">
        <v>0</v>
      </c>
      <c r="L26" s="22">
        <v>0</v>
      </c>
      <c r="M26" s="22">
        <v>0</v>
      </c>
      <c r="N26" s="2">
        <f t="shared" si="1"/>
        <v>0</v>
      </c>
      <c r="O26" s="37"/>
      <c r="P26" s="38"/>
      <c r="Q26" s="35"/>
    </row>
    <row r="27" spans="2:17" x14ac:dyDescent="0.25">
      <c r="B27" s="22">
        <f t="shared" si="0"/>
        <v>19</v>
      </c>
      <c r="C27" s="20" t="s">
        <v>96</v>
      </c>
      <c r="D27" s="29" t="s">
        <v>116</v>
      </c>
      <c r="E27" s="30"/>
      <c r="F27" s="30"/>
      <c r="G27" s="30"/>
      <c r="H27" s="30"/>
      <c r="I27" s="31"/>
      <c r="J27" s="22">
        <v>0</v>
      </c>
      <c r="K27" s="22">
        <v>0</v>
      </c>
      <c r="L27" s="22">
        <v>0</v>
      </c>
      <c r="M27" s="22">
        <v>0</v>
      </c>
      <c r="N27" s="2">
        <f t="shared" si="1"/>
        <v>0</v>
      </c>
      <c r="O27" s="37"/>
      <c r="P27" s="38"/>
      <c r="Q27" s="35"/>
    </row>
    <row r="28" spans="2:17" x14ac:dyDescent="0.25">
      <c r="B28" s="22">
        <f t="shared" si="0"/>
        <v>20</v>
      </c>
      <c r="C28" s="20" t="s">
        <v>97</v>
      </c>
      <c r="D28" s="29" t="s">
        <v>117</v>
      </c>
      <c r="E28" s="30"/>
      <c r="F28" s="30"/>
      <c r="G28" s="30"/>
      <c r="H28" s="30"/>
      <c r="I28" s="31"/>
      <c r="J28" s="22">
        <v>0</v>
      </c>
      <c r="K28" s="22">
        <v>0</v>
      </c>
      <c r="L28" s="22">
        <v>0</v>
      </c>
      <c r="M28" s="22">
        <v>0</v>
      </c>
      <c r="N28" s="2">
        <f t="shared" si="1"/>
        <v>0</v>
      </c>
      <c r="O28" s="37"/>
      <c r="P28" s="38"/>
      <c r="Q28" s="35"/>
    </row>
    <row r="29" spans="2:17" x14ac:dyDescent="0.25">
      <c r="B29" s="22">
        <f t="shared" si="0"/>
        <v>21</v>
      </c>
      <c r="C29" s="20" t="s">
        <v>98</v>
      </c>
      <c r="D29" s="29" t="s">
        <v>118</v>
      </c>
      <c r="E29" s="30"/>
      <c r="F29" s="30"/>
      <c r="G29" s="30"/>
      <c r="H29" s="30"/>
      <c r="I29" s="31"/>
      <c r="J29" s="22">
        <v>0</v>
      </c>
      <c r="K29" s="22">
        <v>0</v>
      </c>
      <c r="L29" s="22">
        <v>0</v>
      </c>
      <c r="M29" s="22">
        <v>0</v>
      </c>
      <c r="N29" s="2">
        <f t="shared" si="1"/>
        <v>0</v>
      </c>
      <c r="O29" s="37"/>
      <c r="P29" s="38"/>
      <c r="Q29" s="35"/>
    </row>
    <row r="30" spans="2:17" x14ac:dyDescent="0.25">
      <c r="B30" s="22">
        <f t="shared" si="0"/>
        <v>22</v>
      </c>
      <c r="C30" s="20" t="s">
        <v>99</v>
      </c>
      <c r="D30" s="29" t="s">
        <v>119</v>
      </c>
      <c r="E30" s="30"/>
      <c r="F30" s="30"/>
      <c r="G30" s="30"/>
      <c r="H30" s="30"/>
      <c r="I30" s="31"/>
      <c r="J30" s="22">
        <v>0</v>
      </c>
      <c r="K30" s="22">
        <v>0</v>
      </c>
      <c r="L30" s="22">
        <v>0</v>
      </c>
      <c r="M30" s="22">
        <v>0</v>
      </c>
      <c r="N30" s="2">
        <f t="shared" si="1"/>
        <v>0</v>
      </c>
      <c r="O30" s="37"/>
      <c r="P30" s="38"/>
      <c r="Q30" s="35"/>
    </row>
    <row r="31" spans="2:17" x14ac:dyDescent="0.25">
      <c r="C31" s="19"/>
      <c r="D31" s="19"/>
      <c r="E31" s="15"/>
      <c r="H31" s="23" t="s">
        <v>17</v>
      </c>
      <c r="I31" s="23"/>
      <c r="J31" s="24">
        <f t="shared" ref="J31:Q31" si="2">COUNTIF(J9:J30,"&gt;=70")</f>
        <v>0</v>
      </c>
      <c r="K31" s="24">
        <f t="shared" si="2"/>
        <v>0</v>
      </c>
      <c r="L31" s="24">
        <f t="shared" si="2"/>
        <v>0</v>
      </c>
      <c r="M31" s="24">
        <f t="shared" si="2"/>
        <v>0</v>
      </c>
      <c r="N31" s="24">
        <f t="shared" si="2"/>
        <v>0</v>
      </c>
      <c r="O31" s="39"/>
      <c r="P31" s="40"/>
      <c r="Q31" s="41"/>
    </row>
    <row r="32" spans="2:17" x14ac:dyDescent="0.25">
      <c r="C32" s="19"/>
      <c r="D32" s="19"/>
      <c r="E32" s="3"/>
      <c r="H32" s="25" t="s">
        <v>18</v>
      </c>
      <c r="I32" s="25"/>
      <c r="J32" s="26">
        <v>0</v>
      </c>
      <c r="K32" s="26">
        <f t="shared" ref="J32:Q32" si="3">COUNTIF(K9:K30,"&lt;70")</f>
        <v>22</v>
      </c>
      <c r="L32" s="26">
        <f t="shared" si="3"/>
        <v>22</v>
      </c>
      <c r="M32" s="26">
        <f t="shared" si="3"/>
        <v>22</v>
      </c>
      <c r="N32" s="26">
        <f t="shared" si="3"/>
        <v>22</v>
      </c>
      <c r="O32" s="39"/>
      <c r="P32" s="40"/>
      <c r="Q32" s="40"/>
    </row>
    <row r="33" spans="3:17" x14ac:dyDescent="0.25">
      <c r="C33" s="19"/>
      <c r="D33" s="19"/>
      <c r="E33" s="19"/>
      <c r="H33" s="25" t="s">
        <v>19</v>
      </c>
      <c r="I33" s="25"/>
      <c r="J33" s="26">
        <f t="shared" ref="J33:Q33" si="4">COUNT(J9:J30)</f>
        <v>22</v>
      </c>
      <c r="K33" s="26">
        <f t="shared" si="4"/>
        <v>22</v>
      </c>
      <c r="L33" s="26">
        <f t="shared" si="4"/>
        <v>22</v>
      </c>
      <c r="M33" s="26">
        <f t="shared" si="4"/>
        <v>22</v>
      </c>
      <c r="N33" s="26">
        <f t="shared" si="4"/>
        <v>22</v>
      </c>
      <c r="O33" s="39"/>
      <c r="P33" s="40"/>
      <c r="Q33" s="40"/>
    </row>
    <row r="34" spans="3:17" x14ac:dyDescent="0.25">
      <c r="C34" s="19"/>
      <c r="D34" s="19"/>
      <c r="E34" s="15"/>
      <c r="H34" s="12" t="s">
        <v>14</v>
      </c>
      <c r="I34" s="12"/>
      <c r="J34" s="4">
        <f>J31/J33</f>
        <v>0</v>
      </c>
      <c r="K34" s="4">
        <f t="shared" ref="K34:Q34" si="5">K31/K33</f>
        <v>0</v>
      </c>
      <c r="L34" s="4">
        <f t="shared" si="5"/>
        <v>0</v>
      </c>
      <c r="M34" s="4">
        <f t="shared" si="5"/>
        <v>0</v>
      </c>
      <c r="N34" s="4">
        <f t="shared" si="5"/>
        <v>0</v>
      </c>
      <c r="O34" s="42"/>
      <c r="P34" s="43"/>
      <c r="Q34" s="43"/>
    </row>
    <row r="35" spans="3:17" x14ac:dyDescent="0.25">
      <c r="C35" s="19"/>
      <c r="D35" s="19"/>
      <c r="E35" s="15"/>
      <c r="H35" s="12" t="s">
        <v>15</v>
      </c>
      <c r="I35" s="12"/>
      <c r="J35" s="4">
        <f>J32/J33</f>
        <v>0</v>
      </c>
      <c r="K35" s="4">
        <f t="shared" ref="K35:Q35" si="6">K32/K33</f>
        <v>1</v>
      </c>
      <c r="L35" s="4">
        <f t="shared" si="6"/>
        <v>1</v>
      </c>
      <c r="M35" s="4">
        <f t="shared" si="6"/>
        <v>1</v>
      </c>
      <c r="N35" s="4">
        <f t="shared" si="6"/>
        <v>1</v>
      </c>
      <c r="O35" s="42"/>
      <c r="P35" s="43"/>
      <c r="Q35" s="43"/>
    </row>
    <row r="36" spans="3:17" x14ac:dyDescent="0.25">
      <c r="C36" s="19"/>
      <c r="D36" s="19"/>
      <c r="E36" s="3"/>
    </row>
    <row r="37" spans="3:17" x14ac:dyDescent="0.25">
      <c r="C37" s="15"/>
      <c r="D37" s="15"/>
      <c r="E37" s="3"/>
    </row>
    <row r="38" spans="3:17" x14ac:dyDescent="0.25">
      <c r="J38" s="27"/>
      <c r="K38" s="27"/>
      <c r="L38" s="27"/>
      <c r="M38" s="27"/>
      <c r="N38" s="27"/>
      <c r="O38" s="27"/>
      <c r="P38" s="27"/>
    </row>
    <row r="39" spans="3:17" x14ac:dyDescent="0.25">
      <c r="J39" s="11" t="s">
        <v>16</v>
      </c>
      <c r="K39" s="11"/>
      <c r="L39" s="11"/>
      <c r="M39" s="11"/>
      <c r="N39" s="11"/>
      <c r="O39" s="11"/>
      <c r="P39" s="11"/>
    </row>
  </sheetData>
  <sortState xmlns:xlrd2="http://schemas.microsoft.com/office/spreadsheetml/2017/richdata2" ref="C9:J30">
    <sortCondition ref="D9:D30"/>
  </sortState>
  <mergeCells count="22">
    <mergeCell ref="C35:D35"/>
    <mergeCell ref="H35:I35"/>
    <mergeCell ref="C36:D36"/>
    <mergeCell ref="J38:P38"/>
    <mergeCell ref="J39:P39"/>
    <mergeCell ref="C32:D32"/>
    <mergeCell ref="H32:I32"/>
    <mergeCell ref="C33:E33"/>
    <mergeCell ref="H33:I33"/>
    <mergeCell ref="C34:D34"/>
    <mergeCell ref="H34:I34"/>
    <mergeCell ref="D6:G6"/>
    <mergeCell ref="I6:J6"/>
    <mergeCell ref="K6:P6"/>
    <mergeCell ref="D8:I8"/>
    <mergeCell ref="C31:D31"/>
    <mergeCell ref="H31:I31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2"/>
  <sheetViews>
    <sheetView zoomScale="84" zoomScaleNormal="84" workbookViewId="0"/>
  </sheetViews>
  <sheetFormatPr baseColWidth="10" defaultRowHeight="15" x14ac:dyDescent="0.25"/>
  <cols>
    <col min="1" max="1" width="1.28515625" style="14" customWidth="1"/>
    <col min="2" max="2" width="6.5703125" style="14" customWidth="1"/>
    <col min="3" max="3" width="10.85546875" style="14" customWidth="1"/>
    <col min="4" max="9" width="7.7109375" style="14" customWidth="1"/>
    <col min="10" max="10" width="7.140625" style="14" customWidth="1"/>
    <col min="11" max="12" width="5.7109375" style="14" customWidth="1"/>
    <col min="13" max="13" width="6.42578125" style="14" customWidth="1"/>
    <col min="14" max="14" width="10.85546875" style="14" customWidth="1"/>
    <col min="15" max="15" width="8.7109375" style="14" customWidth="1"/>
    <col min="16" max="17" width="5.7109375" style="14" customWidth="1"/>
    <col min="18" max="16384" width="11.42578125" style="14"/>
  </cols>
  <sheetData>
    <row r="2" spans="2:18" x14ac:dyDescent="0.25">
      <c r="B2" s="10" t="s">
        <v>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3"/>
      <c r="P2" s="13"/>
    </row>
    <row r="3" spans="2:18" x14ac:dyDescent="0.25">
      <c r="C3" s="10" t="s">
        <v>8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5"/>
      <c r="P3" s="15"/>
    </row>
    <row r="4" spans="2:18" x14ac:dyDescent="0.25">
      <c r="C4" s="14" t="s">
        <v>0</v>
      </c>
      <c r="D4" s="16" t="s">
        <v>158</v>
      </c>
      <c r="E4" s="16"/>
      <c r="F4" s="16"/>
      <c r="G4" s="16"/>
      <c r="I4" s="14" t="s">
        <v>1</v>
      </c>
      <c r="J4" s="17" t="s">
        <v>168</v>
      </c>
      <c r="K4" s="17"/>
      <c r="M4" s="14" t="s">
        <v>2</v>
      </c>
      <c r="N4" s="33">
        <v>44991</v>
      </c>
    </row>
    <row r="5" spans="2:18" ht="6.75" customHeight="1" x14ac:dyDescent="0.25"/>
    <row r="6" spans="2:18" x14ac:dyDescent="0.25">
      <c r="C6" s="14" t="s">
        <v>3</v>
      </c>
      <c r="D6" s="17" t="s">
        <v>170</v>
      </c>
      <c r="E6" s="17"/>
      <c r="F6" s="17"/>
      <c r="G6" s="17"/>
      <c r="I6" s="19" t="s">
        <v>20</v>
      </c>
      <c r="J6" s="19"/>
      <c r="K6" s="17" t="s">
        <v>22</v>
      </c>
      <c r="L6" s="17"/>
      <c r="M6" s="17"/>
      <c r="N6" s="17"/>
    </row>
    <row r="7" spans="2:18" ht="11.25" customHeight="1" x14ac:dyDescent="0.25"/>
    <row r="8" spans="2:18" x14ac:dyDescent="0.25">
      <c r="B8" s="20" t="s">
        <v>4</v>
      </c>
      <c r="C8" s="20" t="s">
        <v>6</v>
      </c>
      <c r="D8" s="21" t="s">
        <v>5</v>
      </c>
      <c r="E8" s="21"/>
      <c r="F8" s="21"/>
      <c r="G8" s="21"/>
      <c r="H8" s="21"/>
      <c r="I8" s="21"/>
      <c r="J8" s="22" t="s">
        <v>7</v>
      </c>
      <c r="K8" s="22" t="s">
        <v>10</v>
      </c>
      <c r="L8" s="22" t="s">
        <v>11</v>
      </c>
      <c r="M8" s="22" t="s">
        <v>12</v>
      </c>
      <c r="N8" s="22" t="s">
        <v>13</v>
      </c>
      <c r="O8" s="1" t="s">
        <v>21</v>
      </c>
    </row>
    <row r="9" spans="2:18" x14ac:dyDescent="0.25">
      <c r="B9" s="22">
        <v>1</v>
      </c>
      <c r="C9" s="20" t="s">
        <v>27</v>
      </c>
      <c r="D9" s="29" t="s">
        <v>26</v>
      </c>
      <c r="E9" s="30"/>
      <c r="F9" s="30"/>
      <c r="G9" s="30"/>
      <c r="H9" s="30"/>
      <c r="I9" s="31"/>
      <c r="J9" s="22">
        <v>85</v>
      </c>
      <c r="K9" s="22">
        <v>0</v>
      </c>
      <c r="L9" s="22">
        <v>0</v>
      </c>
      <c r="M9" s="22">
        <v>0</v>
      </c>
      <c r="N9" s="22">
        <v>0</v>
      </c>
      <c r="O9" s="2">
        <f>SUM(J9:N9)/5</f>
        <v>17</v>
      </c>
      <c r="R9" s="6">
        <f>SUM(J9:J33)/B33</f>
        <v>92.08</v>
      </c>
    </row>
    <row r="10" spans="2:18" x14ac:dyDescent="0.25">
      <c r="B10" s="28">
        <f>B9+1</f>
        <v>2</v>
      </c>
      <c r="C10" s="20" t="s">
        <v>28</v>
      </c>
      <c r="D10" s="29" t="s">
        <v>45</v>
      </c>
      <c r="E10" s="30"/>
      <c r="F10" s="30"/>
      <c r="G10" s="30"/>
      <c r="H10" s="30"/>
      <c r="I10" s="31"/>
      <c r="J10" s="22">
        <v>100</v>
      </c>
      <c r="K10" s="22">
        <v>0</v>
      </c>
      <c r="L10" s="22">
        <v>0</v>
      </c>
      <c r="M10" s="22">
        <v>0</v>
      </c>
      <c r="N10" s="22">
        <v>0</v>
      </c>
      <c r="O10" s="2">
        <f t="shared" ref="O10:O33" si="0">SUM(J10:N10)/5</f>
        <v>20</v>
      </c>
      <c r="R10" s="5"/>
    </row>
    <row r="11" spans="2:18" x14ac:dyDescent="0.25">
      <c r="B11" s="28">
        <f t="shared" ref="B11:B33" si="1">B10+1</f>
        <v>3</v>
      </c>
      <c r="C11" s="20" t="s">
        <v>29</v>
      </c>
      <c r="D11" s="29" t="s">
        <v>46</v>
      </c>
      <c r="E11" s="7"/>
      <c r="F11" s="7"/>
      <c r="G11" s="7"/>
      <c r="H11" s="7"/>
      <c r="I11" s="8"/>
      <c r="J11" s="22">
        <v>95</v>
      </c>
      <c r="K11" s="22">
        <v>0</v>
      </c>
      <c r="L11" s="22">
        <v>0</v>
      </c>
      <c r="M11" s="22">
        <v>0</v>
      </c>
      <c r="N11" s="22">
        <v>0</v>
      </c>
      <c r="O11" s="2">
        <f t="shared" si="0"/>
        <v>19</v>
      </c>
      <c r="R11" s="5">
        <f>(17/20)*100</f>
        <v>85</v>
      </c>
    </row>
    <row r="12" spans="2:18" x14ac:dyDescent="0.25">
      <c r="B12" s="28">
        <f t="shared" si="1"/>
        <v>4</v>
      </c>
      <c r="C12" s="20" t="s">
        <v>30</v>
      </c>
      <c r="D12" s="29" t="s">
        <v>47</v>
      </c>
      <c r="E12" s="7"/>
      <c r="F12" s="7"/>
      <c r="G12" s="7"/>
      <c r="H12" s="7"/>
      <c r="I12" s="8"/>
      <c r="J12" s="22">
        <v>100</v>
      </c>
      <c r="K12" s="22">
        <v>0</v>
      </c>
      <c r="L12" s="22">
        <v>0</v>
      </c>
      <c r="M12" s="22">
        <v>0</v>
      </c>
      <c r="N12" s="22">
        <v>0</v>
      </c>
      <c r="O12" s="2">
        <f t="shared" si="0"/>
        <v>20</v>
      </c>
      <c r="R12" s="5"/>
    </row>
    <row r="13" spans="2:18" x14ac:dyDescent="0.25">
      <c r="B13" s="28">
        <f t="shared" si="1"/>
        <v>5</v>
      </c>
      <c r="C13" s="20" t="s">
        <v>31</v>
      </c>
      <c r="D13" s="29" t="s">
        <v>48</v>
      </c>
      <c r="E13" s="7"/>
      <c r="F13" s="7"/>
      <c r="G13" s="7"/>
      <c r="H13" s="7"/>
      <c r="I13" s="8"/>
      <c r="J13" s="22">
        <v>70</v>
      </c>
      <c r="K13" s="22">
        <v>0</v>
      </c>
      <c r="L13" s="22">
        <v>0</v>
      </c>
      <c r="M13" s="22">
        <v>0</v>
      </c>
      <c r="N13" s="22">
        <v>0</v>
      </c>
      <c r="O13" s="2">
        <f t="shared" si="0"/>
        <v>14</v>
      </c>
    </row>
    <row r="14" spans="2:18" x14ac:dyDescent="0.25">
      <c r="B14" s="28">
        <f t="shared" si="1"/>
        <v>6</v>
      </c>
      <c r="C14" s="20" t="s">
        <v>32</v>
      </c>
      <c r="D14" s="29" t="s">
        <v>49</v>
      </c>
      <c r="E14" s="7"/>
      <c r="F14" s="7"/>
      <c r="G14" s="7"/>
      <c r="H14" s="7"/>
      <c r="I14" s="8"/>
      <c r="J14" s="22">
        <v>100</v>
      </c>
      <c r="K14" s="22">
        <v>0</v>
      </c>
      <c r="L14" s="22">
        <v>0</v>
      </c>
      <c r="M14" s="22">
        <v>0</v>
      </c>
      <c r="N14" s="22">
        <v>0</v>
      </c>
      <c r="O14" s="2">
        <f t="shared" si="0"/>
        <v>20</v>
      </c>
    </row>
    <row r="15" spans="2:18" x14ac:dyDescent="0.25">
      <c r="B15" s="28">
        <f t="shared" si="1"/>
        <v>7</v>
      </c>
      <c r="C15" s="20" t="s">
        <v>33</v>
      </c>
      <c r="D15" s="29" t="s">
        <v>50</v>
      </c>
      <c r="E15" s="7"/>
      <c r="F15" s="7"/>
      <c r="G15" s="7"/>
      <c r="H15" s="7"/>
      <c r="I15" s="8"/>
      <c r="J15" s="22">
        <v>95</v>
      </c>
      <c r="K15" s="22">
        <v>0</v>
      </c>
      <c r="L15" s="22">
        <v>0</v>
      </c>
      <c r="M15" s="22">
        <v>0</v>
      </c>
      <c r="N15" s="22">
        <v>0</v>
      </c>
      <c r="O15" s="2">
        <f t="shared" si="0"/>
        <v>19</v>
      </c>
    </row>
    <row r="16" spans="2:18" x14ac:dyDescent="0.25">
      <c r="B16" s="28">
        <f t="shared" si="1"/>
        <v>8</v>
      </c>
      <c r="C16" s="20" t="s">
        <v>34</v>
      </c>
      <c r="D16" s="29" t="s">
        <v>51</v>
      </c>
      <c r="E16" s="7"/>
      <c r="F16" s="7"/>
      <c r="G16" s="7"/>
      <c r="H16" s="7"/>
      <c r="I16" s="8"/>
      <c r="J16" s="22">
        <v>90</v>
      </c>
      <c r="K16" s="22">
        <v>0</v>
      </c>
      <c r="L16" s="22">
        <v>0</v>
      </c>
      <c r="M16" s="22">
        <v>0</v>
      </c>
      <c r="N16" s="22">
        <v>0</v>
      </c>
      <c r="O16" s="2">
        <f t="shared" si="0"/>
        <v>18</v>
      </c>
    </row>
    <row r="17" spans="2:15" x14ac:dyDescent="0.25">
      <c r="B17" s="28">
        <f t="shared" si="1"/>
        <v>9</v>
      </c>
      <c r="C17" s="20" t="s">
        <v>35</v>
      </c>
      <c r="D17" s="29" t="s">
        <v>52</v>
      </c>
      <c r="E17" s="30"/>
      <c r="F17" s="30"/>
      <c r="G17" s="30"/>
      <c r="H17" s="30"/>
      <c r="I17" s="31"/>
      <c r="J17" s="22">
        <v>85</v>
      </c>
      <c r="K17" s="22">
        <v>0</v>
      </c>
      <c r="L17" s="22">
        <v>0</v>
      </c>
      <c r="M17" s="22">
        <v>0</v>
      </c>
      <c r="N17" s="22">
        <v>0</v>
      </c>
      <c r="O17" s="2">
        <f t="shared" si="0"/>
        <v>17</v>
      </c>
    </row>
    <row r="18" spans="2:15" x14ac:dyDescent="0.25">
      <c r="B18" s="28">
        <f t="shared" si="1"/>
        <v>10</v>
      </c>
      <c r="C18" s="20" t="s">
        <v>36</v>
      </c>
      <c r="D18" s="29" t="s">
        <v>53</v>
      </c>
      <c r="E18" s="30"/>
      <c r="F18" s="30"/>
      <c r="G18" s="30"/>
      <c r="H18" s="30"/>
      <c r="I18" s="31"/>
      <c r="J18" s="22">
        <v>95</v>
      </c>
      <c r="K18" s="22">
        <v>0</v>
      </c>
      <c r="L18" s="22">
        <v>0</v>
      </c>
      <c r="M18" s="22">
        <v>0</v>
      </c>
      <c r="N18" s="22">
        <v>0</v>
      </c>
      <c r="O18" s="2">
        <f t="shared" si="0"/>
        <v>19</v>
      </c>
    </row>
    <row r="19" spans="2:15" x14ac:dyDescent="0.25">
      <c r="B19" s="28">
        <f t="shared" si="1"/>
        <v>11</v>
      </c>
      <c r="C19" s="20" t="s">
        <v>37</v>
      </c>
      <c r="D19" s="29" t="s">
        <v>54</v>
      </c>
      <c r="E19" s="30"/>
      <c r="F19" s="30"/>
      <c r="G19" s="30"/>
      <c r="H19" s="30"/>
      <c r="I19" s="31"/>
      <c r="J19" s="22">
        <v>93</v>
      </c>
      <c r="K19" s="22">
        <v>0</v>
      </c>
      <c r="L19" s="22">
        <v>0</v>
      </c>
      <c r="M19" s="22">
        <v>0</v>
      </c>
      <c r="N19" s="22">
        <v>0</v>
      </c>
      <c r="O19" s="2">
        <f t="shared" si="0"/>
        <v>18.600000000000001</v>
      </c>
    </row>
    <row r="20" spans="2:15" x14ac:dyDescent="0.25">
      <c r="B20" s="28">
        <f t="shared" si="1"/>
        <v>12</v>
      </c>
      <c r="C20" s="20" t="s">
        <v>38</v>
      </c>
      <c r="D20" s="29" t="s">
        <v>55</v>
      </c>
      <c r="E20" s="30"/>
      <c r="F20" s="30"/>
      <c r="G20" s="30"/>
      <c r="H20" s="30"/>
      <c r="I20" s="31"/>
      <c r="J20" s="22">
        <v>95</v>
      </c>
      <c r="K20" s="22">
        <v>0</v>
      </c>
      <c r="L20" s="22">
        <v>0</v>
      </c>
      <c r="M20" s="22">
        <v>0</v>
      </c>
      <c r="N20" s="22">
        <v>0</v>
      </c>
      <c r="O20" s="2">
        <f t="shared" si="0"/>
        <v>19</v>
      </c>
    </row>
    <row r="21" spans="2:15" x14ac:dyDescent="0.25">
      <c r="B21" s="28">
        <f t="shared" si="1"/>
        <v>13</v>
      </c>
      <c r="C21" s="20" t="s">
        <v>39</v>
      </c>
      <c r="D21" s="29" t="s">
        <v>56</v>
      </c>
      <c r="E21" s="30"/>
      <c r="F21" s="30"/>
      <c r="G21" s="30"/>
      <c r="H21" s="30"/>
      <c r="I21" s="31"/>
      <c r="J21" s="22">
        <v>90</v>
      </c>
      <c r="K21" s="22">
        <v>0</v>
      </c>
      <c r="L21" s="22">
        <v>0</v>
      </c>
      <c r="M21" s="22">
        <v>0</v>
      </c>
      <c r="N21" s="22">
        <v>0</v>
      </c>
      <c r="O21" s="2">
        <f t="shared" si="0"/>
        <v>18</v>
      </c>
    </row>
    <row r="22" spans="2:15" x14ac:dyDescent="0.25">
      <c r="B22" s="28">
        <f t="shared" si="1"/>
        <v>14</v>
      </c>
      <c r="C22" s="20" t="s">
        <v>40</v>
      </c>
      <c r="D22" s="29" t="s">
        <v>57</v>
      </c>
      <c r="E22" s="30"/>
      <c r="F22" s="30"/>
      <c r="G22" s="30"/>
      <c r="H22" s="30"/>
      <c r="I22" s="31"/>
      <c r="J22" s="22">
        <v>80</v>
      </c>
      <c r="K22" s="22">
        <v>0</v>
      </c>
      <c r="L22" s="22">
        <v>0</v>
      </c>
      <c r="M22" s="22">
        <v>0</v>
      </c>
      <c r="N22" s="22">
        <v>0</v>
      </c>
      <c r="O22" s="2">
        <f t="shared" si="0"/>
        <v>16</v>
      </c>
    </row>
    <row r="23" spans="2:15" x14ac:dyDescent="0.25">
      <c r="B23" s="28">
        <f t="shared" si="1"/>
        <v>15</v>
      </c>
      <c r="C23" s="20" t="s">
        <v>41</v>
      </c>
      <c r="D23" s="29" t="s">
        <v>58</v>
      </c>
      <c r="E23" s="30"/>
      <c r="F23" s="30"/>
      <c r="G23" s="30"/>
      <c r="H23" s="30"/>
      <c r="I23" s="31"/>
      <c r="J23" s="22">
        <v>90</v>
      </c>
      <c r="K23" s="22">
        <v>0</v>
      </c>
      <c r="L23" s="22">
        <v>0</v>
      </c>
      <c r="M23" s="22">
        <v>0</v>
      </c>
      <c r="N23" s="22">
        <v>0</v>
      </c>
      <c r="O23" s="2">
        <f t="shared" si="0"/>
        <v>18</v>
      </c>
    </row>
    <row r="24" spans="2:15" x14ac:dyDescent="0.25">
      <c r="B24" s="28">
        <f t="shared" si="1"/>
        <v>16</v>
      </c>
      <c r="C24" s="20" t="s">
        <v>42</v>
      </c>
      <c r="D24" s="29" t="s">
        <v>59</v>
      </c>
      <c r="E24" s="30"/>
      <c r="F24" s="30"/>
      <c r="G24" s="30"/>
      <c r="H24" s="30"/>
      <c r="I24" s="31"/>
      <c r="J24" s="22">
        <v>95</v>
      </c>
      <c r="K24" s="22">
        <v>0</v>
      </c>
      <c r="L24" s="22">
        <v>0</v>
      </c>
      <c r="M24" s="22">
        <v>0</v>
      </c>
      <c r="N24" s="22">
        <v>0</v>
      </c>
      <c r="O24" s="2">
        <f t="shared" si="0"/>
        <v>19</v>
      </c>
    </row>
    <row r="25" spans="2:15" x14ac:dyDescent="0.25">
      <c r="B25" s="28">
        <f t="shared" si="1"/>
        <v>17</v>
      </c>
      <c r="C25" s="20" t="s">
        <v>43</v>
      </c>
      <c r="D25" s="29" t="s">
        <v>60</v>
      </c>
      <c r="E25" s="30"/>
      <c r="F25" s="30"/>
      <c r="G25" s="30"/>
      <c r="H25" s="30"/>
      <c r="I25" s="31"/>
      <c r="J25" s="22">
        <v>88</v>
      </c>
      <c r="K25" s="22">
        <v>0</v>
      </c>
      <c r="L25" s="22">
        <v>0</v>
      </c>
      <c r="M25" s="22">
        <v>0</v>
      </c>
      <c r="N25" s="22">
        <v>0</v>
      </c>
      <c r="O25" s="2">
        <f t="shared" si="0"/>
        <v>17.600000000000001</v>
      </c>
    </row>
    <row r="26" spans="2:15" x14ac:dyDescent="0.25">
      <c r="B26" s="28">
        <f t="shared" si="1"/>
        <v>18</v>
      </c>
      <c r="C26" s="20" t="s">
        <v>44</v>
      </c>
      <c r="D26" s="29" t="s">
        <v>61</v>
      </c>
      <c r="E26" s="30"/>
      <c r="F26" s="30"/>
      <c r="G26" s="30"/>
      <c r="H26" s="30"/>
      <c r="I26" s="31"/>
      <c r="J26" s="22">
        <v>95</v>
      </c>
      <c r="K26" s="22">
        <v>0</v>
      </c>
      <c r="L26" s="22">
        <v>0</v>
      </c>
      <c r="M26" s="22">
        <v>0</v>
      </c>
      <c r="N26" s="22">
        <v>0</v>
      </c>
      <c r="O26" s="2">
        <f t="shared" si="0"/>
        <v>19</v>
      </c>
    </row>
    <row r="27" spans="2:15" x14ac:dyDescent="0.25">
      <c r="B27" s="28">
        <f t="shared" si="1"/>
        <v>19</v>
      </c>
      <c r="C27" s="20" t="s">
        <v>62</v>
      </c>
      <c r="D27" s="29" t="s">
        <v>69</v>
      </c>
      <c r="E27" s="30"/>
      <c r="F27" s="30"/>
      <c r="G27" s="30"/>
      <c r="H27" s="30"/>
      <c r="I27" s="31"/>
      <c r="J27" s="22">
        <v>100</v>
      </c>
      <c r="K27" s="22">
        <v>0</v>
      </c>
      <c r="L27" s="22">
        <v>0</v>
      </c>
      <c r="M27" s="22">
        <v>0</v>
      </c>
      <c r="N27" s="22">
        <v>0</v>
      </c>
      <c r="O27" s="2">
        <f t="shared" si="0"/>
        <v>20</v>
      </c>
    </row>
    <row r="28" spans="2:15" x14ac:dyDescent="0.25">
      <c r="B28" s="28">
        <f t="shared" si="1"/>
        <v>20</v>
      </c>
      <c r="C28" s="20" t="s">
        <v>63</v>
      </c>
      <c r="D28" s="29" t="s">
        <v>70</v>
      </c>
      <c r="E28" s="30"/>
      <c r="F28" s="30"/>
      <c r="G28" s="30"/>
      <c r="H28" s="30"/>
      <c r="I28" s="31"/>
      <c r="J28" s="22">
        <v>90</v>
      </c>
      <c r="K28" s="22">
        <v>0</v>
      </c>
      <c r="L28" s="22">
        <v>0</v>
      </c>
      <c r="M28" s="22">
        <v>0</v>
      </c>
      <c r="N28" s="22">
        <v>0</v>
      </c>
      <c r="O28" s="2">
        <f t="shared" si="0"/>
        <v>18</v>
      </c>
    </row>
    <row r="29" spans="2:15" x14ac:dyDescent="0.25">
      <c r="B29" s="28">
        <f t="shared" si="1"/>
        <v>21</v>
      </c>
      <c r="C29" s="20" t="s">
        <v>64</v>
      </c>
      <c r="D29" s="29" t="s">
        <v>71</v>
      </c>
      <c r="E29" s="30"/>
      <c r="F29" s="30"/>
      <c r="G29" s="30"/>
      <c r="H29" s="30"/>
      <c r="I29" s="31"/>
      <c r="J29" s="22">
        <v>93</v>
      </c>
      <c r="K29" s="22">
        <v>0</v>
      </c>
      <c r="L29" s="22">
        <v>0</v>
      </c>
      <c r="M29" s="22">
        <v>0</v>
      </c>
      <c r="N29" s="22">
        <v>0</v>
      </c>
      <c r="O29" s="2">
        <f t="shared" si="0"/>
        <v>18.600000000000001</v>
      </c>
    </row>
    <row r="30" spans="2:15" x14ac:dyDescent="0.25">
      <c r="B30" s="28">
        <f t="shared" si="1"/>
        <v>22</v>
      </c>
      <c r="C30" s="20" t="s">
        <v>65</v>
      </c>
      <c r="D30" s="29" t="s">
        <v>72</v>
      </c>
      <c r="E30" s="30"/>
      <c r="F30" s="30"/>
      <c r="G30" s="30"/>
      <c r="H30" s="30"/>
      <c r="I30" s="31"/>
      <c r="J30" s="22">
        <v>90</v>
      </c>
      <c r="K30" s="22">
        <v>0</v>
      </c>
      <c r="L30" s="22">
        <v>0</v>
      </c>
      <c r="M30" s="22">
        <v>0</v>
      </c>
      <c r="N30" s="22">
        <v>0</v>
      </c>
      <c r="O30" s="2">
        <f t="shared" si="0"/>
        <v>18</v>
      </c>
    </row>
    <row r="31" spans="2:15" x14ac:dyDescent="0.25">
      <c r="B31" s="28">
        <f t="shared" si="1"/>
        <v>23</v>
      </c>
      <c r="C31" s="20" t="s">
        <v>66</v>
      </c>
      <c r="D31" s="29" t="s">
        <v>73</v>
      </c>
      <c r="E31" s="30"/>
      <c r="F31" s="30"/>
      <c r="G31" s="30"/>
      <c r="H31" s="30"/>
      <c r="I31" s="31"/>
      <c r="J31" s="22">
        <v>95</v>
      </c>
      <c r="K31" s="22">
        <v>0</v>
      </c>
      <c r="L31" s="22">
        <v>0</v>
      </c>
      <c r="M31" s="22">
        <v>0</v>
      </c>
      <c r="N31" s="22">
        <v>0</v>
      </c>
      <c r="O31" s="2">
        <f t="shared" si="0"/>
        <v>19</v>
      </c>
    </row>
    <row r="32" spans="2:15" x14ac:dyDescent="0.25">
      <c r="B32" s="28">
        <f t="shared" si="1"/>
        <v>24</v>
      </c>
      <c r="C32" s="20" t="s">
        <v>67</v>
      </c>
      <c r="D32" s="29" t="s">
        <v>74</v>
      </c>
      <c r="E32" s="30"/>
      <c r="F32" s="30"/>
      <c r="G32" s="30"/>
      <c r="H32" s="30"/>
      <c r="I32" s="31"/>
      <c r="J32" s="22">
        <v>98</v>
      </c>
      <c r="K32" s="22">
        <v>0</v>
      </c>
      <c r="L32" s="22">
        <v>0</v>
      </c>
      <c r="M32" s="22">
        <v>0</v>
      </c>
      <c r="N32" s="22">
        <v>0</v>
      </c>
      <c r="O32" s="2">
        <f t="shared" si="0"/>
        <v>19.600000000000001</v>
      </c>
    </row>
    <row r="33" spans="2:15" x14ac:dyDescent="0.25">
      <c r="B33" s="28">
        <f t="shared" si="1"/>
        <v>25</v>
      </c>
      <c r="C33" s="20" t="s">
        <v>68</v>
      </c>
      <c r="D33" s="29" t="s">
        <v>75</v>
      </c>
      <c r="E33" s="30"/>
      <c r="F33" s="30"/>
      <c r="G33" s="30"/>
      <c r="H33" s="30"/>
      <c r="I33" s="31"/>
      <c r="J33" s="22">
        <v>95</v>
      </c>
      <c r="K33" s="22">
        <v>0</v>
      </c>
      <c r="L33" s="22">
        <v>0</v>
      </c>
      <c r="M33" s="22">
        <v>0</v>
      </c>
      <c r="N33" s="22">
        <v>0</v>
      </c>
      <c r="O33" s="2">
        <f t="shared" si="0"/>
        <v>19</v>
      </c>
    </row>
    <row r="34" spans="2:15" x14ac:dyDescent="0.25">
      <c r="C34" s="19"/>
      <c r="D34" s="19"/>
      <c r="E34" s="15"/>
      <c r="H34" s="23" t="s">
        <v>17</v>
      </c>
      <c r="I34" s="23"/>
      <c r="J34" s="24">
        <v>25</v>
      </c>
      <c r="K34" s="24">
        <f t="shared" ref="J34:O34" si="2">COUNTIF(K9:K33,"&gt;=70")</f>
        <v>0</v>
      </c>
      <c r="L34" s="24">
        <f t="shared" si="2"/>
        <v>0</v>
      </c>
      <c r="M34" s="24">
        <f t="shared" si="2"/>
        <v>0</v>
      </c>
      <c r="N34" s="24">
        <f t="shared" si="2"/>
        <v>0</v>
      </c>
      <c r="O34" s="9">
        <f t="shared" si="2"/>
        <v>0</v>
      </c>
    </row>
    <row r="35" spans="2:15" x14ac:dyDescent="0.25">
      <c r="C35" s="19"/>
      <c r="D35" s="19"/>
      <c r="E35" s="3"/>
      <c r="H35" s="25" t="s">
        <v>18</v>
      </c>
      <c r="I35" s="25"/>
      <c r="J35" s="26">
        <f t="shared" ref="J35:O35" si="3">COUNTIF(J9:J33,"&lt;70")</f>
        <v>0</v>
      </c>
      <c r="K35" s="26">
        <f t="shared" si="3"/>
        <v>25</v>
      </c>
      <c r="L35" s="26">
        <f t="shared" si="3"/>
        <v>25</v>
      </c>
      <c r="M35" s="26">
        <f t="shared" si="3"/>
        <v>25</v>
      </c>
      <c r="N35" s="26">
        <f t="shared" si="3"/>
        <v>25</v>
      </c>
      <c r="O35" s="26">
        <f t="shared" si="3"/>
        <v>25</v>
      </c>
    </row>
    <row r="36" spans="2:15" x14ac:dyDescent="0.25">
      <c r="C36" s="19"/>
      <c r="D36" s="19"/>
      <c r="E36" s="19"/>
      <c r="H36" s="25" t="s">
        <v>19</v>
      </c>
      <c r="I36" s="25"/>
      <c r="J36" s="26">
        <f t="shared" ref="J36:O36" si="4">COUNT(J9:J33)</f>
        <v>25</v>
      </c>
      <c r="K36" s="26">
        <f t="shared" si="4"/>
        <v>25</v>
      </c>
      <c r="L36" s="26">
        <f t="shared" si="4"/>
        <v>25</v>
      </c>
      <c r="M36" s="26">
        <f t="shared" si="4"/>
        <v>25</v>
      </c>
      <c r="N36" s="26">
        <f t="shared" si="4"/>
        <v>25</v>
      </c>
      <c r="O36" s="26">
        <f t="shared" si="4"/>
        <v>25</v>
      </c>
    </row>
    <row r="37" spans="2:15" x14ac:dyDescent="0.25">
      <c r="C37" s="19"/>
      <c r="D37" s="19"/>
      <c r="E37" s="15"/>
      <c r="H37" s="12" t="s">
        <v>14</v>
      </c>
      <c r="I37" s="12"/>
      <c r="J37" s="4">
        <f>J34/J36</f>
        <v>1</v>
      </c>
      <c r="K37" s="4">
        <f t="shared" ref="K37:O37" si="5">K34/K36</f>
        <v>0</v>
      </c>
      <c r="L37" s="4">
        <f t="shared" si="5"/>
        <v>0</v>
      </c>
      <c r="M37" s="4">
        <f t="shared" si="5"/>
        <v>0</v>
      </c>
      <c r="N37" s="4">
        <f t="shared" si="5"/>
        <v>0</v>
      </c>
      <c r="O37" s="4">
        <f t="shared" si="5"/>
        <v>0</v>
      </c>
    </row>
    <row r="38" spans="2:15" x14ac:dyDescent="0.25">
      <c r="C38" s="19"/>
      <c r="D38" s="19"/>
      <c r="E38" s="15"/>
      <c r="H38" s="12" t="s">
        <v>15</v>
      </c>
      <c r="I38" s="12"/>
      <c r="J38" s="4">
        <f>J35/J36</f>
        <v>0</v>
      </c>
      <c r="K38" s="4">
        <f t="shared" ref="K38:O38" si="6">K35/K36</f>
        <v>1</v>
      </c>
      <c r="L38" s="4">
        <f t="shared" si="6"/>
        <v>1</v>
      </c>
      <c r="M38" s="4">
        <f t="shared" si="6"/>
        <v>1</v>
      </c>
      <c r="N38" s="4">
        <f t="shared" si="6"/>
        <v>1</v>
      </c>
      <c r="O38" s="4">
        <f t="shared" si="6"/>
        <v>1</v>
      </c>
    </row>
    <row r="39" spans="2:15" x14ac:dyDescent="0.25">
      <c r="C39" s="19"/>
      <c r="D39" s="19"/>
      <c r="E39" s="3"/>
    </row>
    <row r="40" spans="2:15" x14ac:dyDescent="0.25">
      <c r="C40" s="15"/>
      <c r="D40" s="15"/>
      <c r="E40" s="3"/>
    </row>
    <row r="41" spans="2:15" x14ac:dyDescent="0.25">
      <c r="J41" s="27"/>
      <c r="K41" s="27"/>
      <c r="L41" s="27"/>
      <c r="M41" s="27"/>
      <c r="N41" s="27"/>
    </row>
    <row r="42" spans="2:15" x14ac:dyDescent="0.25">
      <c r="J42" s="11" t="s">
        <v>16</v>
      </c>
      <c r="K42" s="11"/>
      <c r="L42" s="11"/>
      <c r="M42" s="11"/>
      <c r="N42" s="11"/>
    </row>
  </sheetData>
  <mergeCells count="21">
    <mergeCell ref="C38:D38"/>
    <mergeCell ref="H38:I38"/>
    <mergeCell ref="C34:D34"/>
    <mergeCell ref="H34:I34"/>
    <mergeCell ref="C39:D39"/>
    <mergeCell ref="J41:N41"/>
    <mergeCell ref="J42:N42"/>
    <mergeCell ref="C35:D35"/>
    <mergeCell ref="H35:I35"/>
    <mergeCell ref="C36:E36"/>
    <mergeCell ref="H36:I36"/>
    <mergeCell ref="C37:D37"/>
    <mergeCell ref="H37:I37"/>
    <mergeCell ref="B2:N2"/>
    <mergeCell ref="C3:N3"/>
    <mergeCell ref="D4:G4"/>
    <mergeCell ref="J4:K4"/>
    <mergeCell ref="D6:G6"/>
    <mergeCell ref="I6:J6"/>
    <mergeCell ref="K6:N6"/>
    <mergeCell ref="D8:I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21"/>
  <sheetViews>
    <sheetView topLeftCell="B1" zoomScale="84" zoomScaleNormal="84" workbookViewId="0">
      <selection activeCell="B1" sqref="B1"/>
    </sheetView>
  </sheetViews>
  <sheetFormatPr baseColWidth="10" defaultRowHeight="15" x14ac:dyDescent="0.25"/>
  <cols>
    <col min="1" max="1" width="1.28515625" style="14" customWidth="1"/>
    <col min="2" max="2" width="5" style="14" customWidth="1"/>
    <col min="3" max="3" width="10.85546875" style="14" customWidth="1"/>
    <col min="4" max="9" width="7.7109375" style="14" customWidth="1"/>
    <col min="10" max="10" width="7.140625" style="14" customWidth="1"/>
    <col min="11" max="12" width="5.7109375" style="14" customWidth="1"/>
    <col min="13" max="13" width="6.42578125" style="14" customWidth="1"/>
    <col min="14" max="14" width="7.42578125" style="14" customWidth="1"/>
    <col min="15" max="15" width="9.7109375" style="14" customWidth="1"/>
    <col min="16" max="16" width="5.7109375" style="14" customWidth="1"/>
    <col min="17" max="17" width="8.7109375" style="14" customWidth="1"/>
    <col min="18" max="19" width="5.7109375" style="14" customWidth="1"/>
    <col min="20" max="16384" width="11.42578125" style="14"/>
  </cols>
  <sheetData>
    <row r="2" spans="2:20" x14ac:dyDescent="0.25">
      <c r="B2" s="10" t="s">
        <v>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3"/>
      <c r="R2" s="13"/>
    </row>
    <row r="3" spans="2:20" x14ac:dyDescent="0.25">
      <c r="C3" s="10" t="s">
        <v>8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5"/>
      <c r="R3" s="15"/>
    </row>
    <row r="4" spans="2:20" x14ac:dyDescent="0.25">
      <c r="C4" s="14" t="s">
        <v>0</v>
      </c>
      <c r="D4" s="16" t="s">
        <v>159</v>
      </c>
      <c r="E4" s="16"/>
      <c r="F4" s="16"/>
      <c r="G4" s="16"/>
      <c r="I4" s="14" t="s">
        <v>1</v>
      </c>
      <c r="J4" s="17" t="s">
        <v>169</v>
      </c>
      <c r="K4" s="17"/>
      <c r="M4" s="14" t="s">
        <v>2</v>
      </c>
      <c r="N4" s="18">
        <v>44991</v>
      </c>
      <c r="O4" s="18"/>
    </row>
    <row r="5" spans="2:20" ht="6.75" customHeight="1" x14ac:dyDescent="0.25"/>
    <row r="6" spans="2:20" x14ac:dyDescent="0.25">
      <c r="C6" s="14" t="s">
        <v>3</v>
      </c>
      <c r="D6" s="17" t="s">
        <v>170</v>
      </c>
      <c r="E6" s="17"/>
      <c r="F6" s="17"/>
      <c r="G6" s="17"/>
      <c r="I6" s="19" t="s">
        <v>20</v>
      </c>
      <c r="J6" s="19"/>
      <c r="K6" s="17" t="s">
        <v>22</v>
      </c>
      <c r="L6" s="17"/>
      <c r="M6" s="17"/>
      <c r="N6" s="17"/>
      <c r="O6" s="17"/>
      <c r="P6" s="17"/>
    </row>
    <row r="7" spans="2:20" ht="11.25" customHeight="1" x14ac:dyDescent="0.25"/>
    <row r="8" spans="2:20" x14ac:dyDescent="0.25">
      <c r="B8" s="20" t="s">
        <v>4</v>
      </c>
      <c r="C8" s="20" t="s">
        <v>6</v>
      </c>
      <c r="D8" s="21" t="s">
        <v>5</v>
      </c>
      <c r="E8" s="21"/>
      <c r="F8" s="21"/>
      <c r="G8" s="21"/>
      <c r="H8" s="21"/>
      <c r="I8" s="21"/>
      <c r="J8" s="22" t="s">
        <v>7</v>
      </c>
      <c r="K8" s="22" t="s">
        <v>10</v>
      </c>
      <c r="L8" s="22" t="s">
        <v>11</v>
      </c>
      <c r="M8" s="22" t="s">
        <v>12</v>
      </c>
      <c r="N8" s="1" t="s">
        <v>21</v>
      </c>
      <c r="O8" s="37"/>
      <c r="P8" s="38"/>
      <c r="Q8" s="34"/>
    </row>
    <row r="9" spans="2:20" x14ac:dyDescent="0.25">
      <c r="B9" s="22">
        <v>1</v>
      </c>
      <c r="C9" s="20" t="s">
        <v>160</v>
      </c>
      <c r="D9" s="29" t="s">
        <v>161</v>
      </c>
      <c r="E9" s="30"/>
      <c r="F9" s="30"/>
      <c r="G9" s="30"/>
      <c r="H9" s="30"/>
      <c r="I9" s="31"/>
      <c r="J9" s="22">
        <v>0</v>
      </c>
      <c r="K9" s="22">
        <v>0</v>
      </c>
      <c r="L9" s="22">
        <v>0</v>
      </c>
      <c r="M9" s="22">
        <v>0</v>
      </c>
      <c r="N9" s="2">
        <f>SUM(G9:M9)/4</f>
        <v>0</v>
      </c>
      <c r="O9" s="37"/>
      <c r="P9" s="38"/>
      <c r="Q9" s="35"/>
      <c r="T9" s="6" t="e">
        <f>SUM(J9:J12)/#REF!</f>
        <v>#REF!</v>
      </c>
    </row>
    <row r="10" spans="2:20" x14ac:dyDescent="0.25">
      <c r="B10" s="22">
        <f>B9+1</f>
        <v>2</v>
      </c>
      <c r="C10" s="20" t="s">
        <v>162</v>
      </c>
      <c r="D10" s="29" t="s">
        <v>165</v>
      </c>
      <c r="E10" s="30"/>
      <c r="F10" s="30"/>
      <c r="G10" s="30"/>
      <c r="H10" s="30"/>
      <c r="I10" s="31"/>
      <c r="J10" s="22">
        <v>0</v>
      </c>
      <c r="K10" s="22">
        <v>0</v>
      </c>
      <c r="L10" s="22">
        <v>0</v>
      </c>
      <c r="M10" s="22">
        <v>0</v>
      </c>
      <c r="N10" s="2">
        <f t="shared" ref="N10:N12" si="0">SUM(G10:M10)/4</f>
        <v>0</v>
      </c>
      <c r="O10" s="37"/>
      <c r="P10" s="38"/>
      <c r="Q10" s="35"/>
      <c r="T10" s="5"/>
    </row>
    <row r="11" spans="2:20" x14ac:dyDescent="0.25">
      <c r="B11" s="22">
        <f t="shared" ref="B11:B12" si="1">B10+1</f>
        <v>3</v>
      </c>
      <c r="C11" s="20" t="s">
        <v>163</v>
      </c>
      <c r="D11" s="29" t="s">
        <v>166</v>
      </c>
      <c r="E11" s="30"/>
      <c r="F11" s="30"/>
      <c r="G11" s="30"/>
      <c r="H11" s="30"/>
      <c r="I11" s="31"/>
      <c r="J11" s="22">
        <v>0</v>
      </c>
      <c r="K11" s="22">
        <v>0</v>
      </c>
      <c r="L11" s="22">
        <v>0</v>
      </c>
      <c r="M11" s="22">
        <v>0</v>
      </c>
      <c r="N11" s="2">
        <f t="shared" si="0"/>
        <v>0</v>
      </c>
      <c r="O11" s="37"/>
      <c r="P11" s="38"/>
      <c r="Q11" s="35"/>
      <c r="T11" s="6">
        <f>(14/19)*100</f>
        <v>73.68421052631578</v>
      </c>
    </row>
    <row r="12" spans="2:20" x14ac:dyDescent="0.25">
      <c r="B12" s="22">
        <f t="shared" si="1"/>
        <v>4</v>
      </c>
      <c r="C12" s="20" t="s">
        <v>164</v>
      </c>
      <c r="D12" s="29" t="s">
        <v>167</v>
      </c>
      <c r="E12" s="30"/>
      <c r="F12" s="30"/>
      <c r="G12" s="30"/>
      <c r="H12" s="30"/>
      <c r="I12" s="31"/>
      <c r="J12" s="22">
        <v>0</v>
      </c>
      <c r="K12" s="22">
        <v>0</v>
      </c>
      <c r="L12" s="22">
        <v>0</v>
      </c>
      <c r="M12" s="22">
        <v>0</v>
      </c>
      <c r="N12" s="2">
        <f t="shared" si="0"/>
        <v>0</v>
      </c>
      <c r="O12" s="37"/>
      <c r="P12" s="38"/>
      <c r="Q12" s="35"/>
    </row>
    <row r="13" spans="2:20" x14ac:dyDescent="0.25">
      <c r="C13" s="19"/>
      <c r="D13" s="19"/>
      <c r="E13" s="15"/>
      <c r="H13" s="23" t="s">
        <v>17</v>
      </c>
      <c r="I13" s="23"/>
      <c r="J13" s="24">
        <f>COUNTIF(J9:J12,"&gt;=70")</f>
        <v>0</v>
      </c>
      <c r="K13" s="24">
        <f>COUNTIF(K9:K12,"&gt;=70")</f>
        <v>0</v>
      </c>
      <c r="L13" s="24">
        <f>COUNTIF(L9:L12,"&gt;=70")</f>
        <v>0</v>
      </c>
      <c r="M13" s="24">
        <f>COUNTIF(M9:M12,"&gt;=70")</f>
        <v>0</v>
      </c>
      <c r="N13" s="24">
        <f>COUNTIF(N9:N12,"&gt;=70")</f>
        <v>0</v>
      </c>
      <c r="O13" s="39"/>
      <c r="P13" s="40"/>
      <c r="Q13" s="41"/>
    </row>
    <row r="14" spans="2:20" x14ac:dyDescent="0.25">
      <c r="C14" s="19"/>
      <c r="D14" s="19"/>
      <c r="E14" s="3"/>
      <c r="H14" s="25" t="s">
        <v>18</v>
      </c>
      <c r="I14" s="25"/>
      <c r="J14" s="26">
        <v>0</v>
      </c>
      <c r="K14" s="26">
        <f>COUNTIF(K9:K12,"&lt;70")</f>
        <v>4</v>
      </c>
      <c r="L14" s="26">
        <f>COUNTIF(L9:L12,"&lt;70")</f>
        <v>4</v>
      </c>
      <c r="M14" s="26">
        <f>COUNTIF(M9:M12,"&lt;70")</f>
        <v>4</v>
      </c>
      <c r="N14" s="26">
        <f>COUNTIF(N9:N12,"&lt;70")</f>
        <v>4</v>
      </c>
      <c r="O14" s="39"/>
      <c r="P14" s="40"/>
      <c r="Q14" s="40"/>
    </row>
    <row r="15" spans="2:20" x14ac:dyDescent="0.25">
      <c r="C15" s="19"/>
      <c r="D15" s="19"/>
      <c r="E15" s="19"/>
      <c r="H15" s="25" t="s">
        <v>19</v>
      </c>
      <c r="I15" s="25"/>
      <c r="J15" s="26">
        <f>COUNT(J9:J12)</f>
        <v>4</v>
      </c>
      <c r="K15" s="26">
        <f>COUNT(K9:K12)</f>
        <v>4</v>
      </c>
      <c r="L15" s="26">
        <f>COUNT(L9:L12)</f>
        <v>4</v>
      </c>
      <c r="M15" s="26">
        <f>COUNT(M9:M12)</f>
        <v>4</v>
      </c>
      <c r="N15" s="26">
        <f>COUNT(N9:N12)</f>
        <v>4</v>
      </c>
      <c r="O15" s="39"/>
      <c r="P15" s="40"/>
      <c r="Q15" s="40"/>
    </row>
    <row r="16" spans="2:20" x14ac:dyDescent="0.25">
      <c r="C16" s="19"/>
      <c r="D16" s="19"/>
      <c r="E16" s="15"/>
      <c r="H16" s="12" t="s">
        <v>14</v>
      </c>
      <c r="I16" s="12"/>
      <c r="J16" s="4">
        <f>J13/J15</f>
        <v>0</v>
      </c>
      <c r="K16" s="4">
        <f t="shared" ref="K16:Q16" si="2">K13/K15</f>
        <v>0</v>
      </c>
      <c r="L16" s="4">
        <f t="shared" si="2"/>
        <v>0</v>
      </c>
      <c r="M16" s="4">
        <f t="shared" si="2"/>
        <v>0</v>
      </c>
      <c r="N16" s="4">
        <f t="shared" si="2"/>
        <v>0</v>
      </c>
      <c r="O16" s="42"/>
      <c r="P16" s="43"/>
      <c r="Q16" s="43"/>
    </row>
    <row r="17" spans="3:17" x14ac:dyDescent="0.25">
      <c r="C17" s="19"/>
      <c r="D17" s="19"/>
      <c r="E17" s="15"/>
      <c r="H17" s="12" t="s">
        <v>15</v>
      </c>
      <c r="I17" s="12"/>
      <c r="J17" s="4">
        <f>J14/J15</f>
        <v>0</v>
      </c>
      <c r="K17" s="4">
        <f t="shared" ref="K17:Q17" si="3">K14/K15</f>
        <v>1</v>
      </c>
      <c r="L17" s="4">
        <f t="shared" si="3"/>
        <v>1</v>
      </c>
      <c r="M17" s="4">
        <f t="shared" si="3"/>
        <v>1</v>
      </c>
      <c r="N17" s="4">
        <f t="shared" si="3"/>
        <v>1</v>
      </c>
      <c r="O17" s="42"/>
      <c r="P17" s="43"/>
      <c r="Q17" s="43"/>
    </row>
    <row r="18" spans="3:17" x14ac:dyDescent="0.25">
      <c r="C18" s="19"/>
      <c r="D18" s="19"/>
      <c r="E18" s="3"/>
    </row>
    <row r="19" spans="3:17" x14ac:dyDescent="0.25">
      <c r="C19" s="15"/>
      <c r="D19" s="15"/>
      <c r="E19" s="3"/>
    </row>
    <row r="20" spans="3:17" x14ac:dyDescent="0.25">
      <c r="J20" s="27"/>
      <c r="K20" s="27"/>
      <c r="L20" s="27"/>
      <c r="M20" s="27"/>
      <c r="N20" s="27"/>
      <c r="O20" s="27"/>
      <c r="P20" s="27"/>
    </row>
    <row r="21" spans="3:17" x14ac:dyDescent="0.25">
      <c r="J21" s="11" t="s">
        <v>16</v>
      </c>
      <c r="K21" s="11"/>
      <c r="L21" s="11"/>
      <c r="M21" s="11"/>
      <c r="N21" s="11"/>
      <c r="O21" s="11"/>
      <c r="P21" s="11"/>
    </row>
  </sheetData>
  <sortState xmlns:xlrd2="http://schemas.microsoft.com/office/spreadsheetml/2017/richdata2" ref="C9:J12">
    <sortCondition ref="D9:D12"/>
  </sortState>
  <mergeCells count="22">
    <mergeCell ref="C17:D17"/>
    <mergeCell ref="H17:I17"/>
    <mergeCell ref="C18:D18"/>
    <mergeCell ref="J20:P20"/>
    <mergeCell ref="J21:P21"/>
    <mergeCell ref="C14:D14"/>
    <mergeCell ref="H14:I14"/>
    <mergeCell ref="C15:E15"/>
    <mergeCell ref="H15:I15"/>
    <mergeCell ref="C16:D16"/>
    <mergeCell ref="H16:I16"/>
    <mergeCell ref="D6:G6"/>
    <mergeCell ref="I6:J6"/>
    <mergeCell ref="K6:P6"/>
    <mergeCell ref="D8:I8"/>
    <mergeCell ref="C13:D13"/>
    <mergeCell ref="H13:I13"/>
    <mergeCell ref="B2:P2"/>
    <mergeCell ref="C3:P3"/>
    <mergeCell ref="D4:G4"/>
    <mergeCell ref="J4:K4"/>
    <mergeCell ref="N4:O4"/>
  </mergeCells>
  <phoneticPr fontId="3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 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GMC</cp:lastModifiedBy>
  <cp:lastPrinted>2023-03-21T15:13:53Z</cp:lastPrinted>
  <dcterms:created xsi:type="dcterms:W3CDTF">2023-03-14T19:16:59Z</dcterms:created>
  <dcterms:modified xsi:type="dcterms:W3CDTF">2024-03-12T06:12:10Z</dcterms:modified>
</cp:coreProperties>
</file>