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"/>
    </mc:Choice>
  </mc:AlternateContent>
  <xr:revisionPtr revIDLastSave="0" documentId="13_ncr:1_{4402F17B-FF4C-4003-B897-0A0F1C190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'1'!$B$1:$O$31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0" l="1"/>
  <c r="F22" i="10"/>
  <c r="C15" i="22"/>
  <c r="D15" i="22"/>
  <c r="E15" i="22"/>
  <c r="I15" i="22" s="1"/>
  <c r="J15" i="22" s="1"/>
  <c r="L15" i="22"/>
  <c r="C16" i="22"/>
  <c r="D16" i="22"/>
  <c r="E16" i="22"/>
  <c r="I16" i="22" s="1"/>
  <c r="J16" i="22" s="1"/>
  <c r="C17" i="22"/>
  <c r="D17" i="22"/>
  <c r="E17" i="22"/>
  <c r="I17" i="22" s="1"/>
  <c r="J17" i="22" s="1"/>
  <c r="A15" i="22"/>
  <c r="A16" i="22"/>
  <c r="A17" i="22"/>
  <c r="A16" i="25"/>
  <c r="A17" i="25"/>
  <c r="G36" i="25"/>
  <c r="E16" i="25"/>
  <c r="I16" i="25" s="1"/>
  <c r="J16" i="25" s="1"/>
  <c r="E17" i="25"/>
  <c r="H17" i="25" s="1"/>
  <c r="D17" i="25"/>
  <c r="C17" i="25"/>
  <c r="J17" i="10"/>
  <c r="J14" i="10"/>
  <c r="I17" i="25" l="1"/>
  <c r="J17" i="25" s="1"/>
  <c r="L17" i="22"/>
  <c r="L17" i="25"/>
  <c r="L16" i="22"/>
  <c r="H17" i="22"/>
  <c r="H16" i="25"/>
  <c r="H16" i="22"/>
  <c r="L16" i="25"/>
  <c r="H15" i="22"/>
  <c r="J19" i="10"/>
  <c r="J20" i="10"/>
  <c r="J21" i="10"/>
  <c r="R13" i="10"/>
  <c r="N27" i="25"/>
  <c r="M27" i="25"/>
  <c r="K27" i="25"/>
  <c r="G27" i="25"/>
  <c r="F27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C31" i="10"/>
  <c r="O22" i="10"/>
  <c r="N22" i="10"/>
  <c r="L22" i="10"/>
  <c r="H22" i="10"/>
  <c r="G22" i="10"/>
  <c r="M17" i="10"/>
  <c r="M16" i="10"/>
  <c r="J16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J22" i="10"/>
  <c r="M22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tc={4878C29F-3CB2-466A-8A67-2FD52CC30540}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I14" authorId="3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<sst xmlns="http://schemas.openxmlformats.org/spreadsheetml/2006/main" count="189" uniqueCount="49">
  <si>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</si>
  <si>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</si>
  <si>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</si>
  <si>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</si>
  <si>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</si>
  <si>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</si>
  <si>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</si>
  <si>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</si>
  <si>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</si>
  <si>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</si>
  <si>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</si>
  <si>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</si>
  <si>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</si>
  <si>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</si>
  <si>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</si>
  <si>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</si>
  <si>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</si>
  <si>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</si>
  <si>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</si>
  <si>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</si>
  <si>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</si>
  <si>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</si>
  <si>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</si>
  <si>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</si>
  <si>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</si>
  <si>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</si>
  <si>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</si>
  <si>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</si>
  <si>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</si>
  <si>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</si>
  <si>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</si>
  <si>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</si>
  <si>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</si>
  <si>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</si>
  <si>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</si>
  <si>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</si>
  <si>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</si>
  <si>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</si>
  <si>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DIMEC</t>
  </si>
  <si>
    <t>ADMINISTRACIÓN Y CONTABILIDAD</t>
  </si>
  <si>
    <t>211A</t>
  </si>
  <si>
    <t>211B</t>
  </si>
  <si>
    <t>DESARROLLO SUSTENTABLE</t>
  </si>
  <si>
    <t>GESTION FINANCIERA PARA PROYECTOS DE INNOVACIÓN</t>
  </si>
  <si>
    <t>705A</t>
  </si>
  <si>
    <t>405A</t>
  </si>
  <si>
    <t>FEB - JUN 2024</t>
  </si>
  <si>
    <t>L.A.E. RENATA RAMOS MORENO</t>
  </si>
  <si>
    <t>DILAD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</si>
</sst>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1"/>
  <sheetViews>
    <sheetView tabSelected="1" zoomScale="93" zoomScaleNormal="93" zoomScaleSheetLayoutView="100" workbookViewId="0"/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8" x14ac:dyDescent="0.2">
      <c r="B6" s="32" t="s">
        <v>2</v>
      </c>
      <c r="C6" s="32"/>
      <c r="D6" s="32"/>
      <c r="E6" s="32"/>
      <c r="F6" s="33" t="s">
        <v>36</v>
      </c>
      <c r="G6" s="33"/>
      <c r="H6" s="33"/>
      <c r="I6" s="33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43" t="s">
        <v>4</v>
      </c>
      <c r="D8" s="43"/>
      <c r="E8" s="14" t="s">
        <v>5</v>
      </c>
      <c r="F8" s="5">
        <v>4</v>
      </c>
      <c r="H8" s="4" t="s">
        <v>6</v>
      </c>
      <c r="I8" s="5">
        <v>3</v>
      </c>
      <c r="J8" s="42" t="s">
        <v>7</v>
      </c>
      <c r="K8" s="42"/>
      <c r="L8" s="42"/>
      <c r="M8" s="43" t="s">
        <v>46</v>
      </c>
      <c r="N8" s="43"/>
      <c r="O8" s="43"/>
    </row>
    <row r="10" spans="2:18" x14ac:dyDescent="0.2">
      <c r="B10" s="4" t="s">
        <v>8</v>
      </c>
      <c r="C10" s="43" t="s">
        <v>37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4" t="s">
        <v>9</v>
      </c>
      <c r="C12" s="40" t="s">
        <v>10</v>
      </c>
      <c r="D12" s="40" t="s">
        <v>11</v>
      </c>
      <c r="E12" s="35" t="s">
        <v>12</v>
      </c>
      <c r="F12" s="35" t="s">
        <v>13</v>
      </c>
      <c r="G12" s="35" t="s">
        <v>14</v>
      </c>
      <c r="H12" s="35"/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37" t="s">
        <v>21</v>
      </c>
    </row>
    <row r="13" spans="2:18" x14ac:dyDescent="0.2">
      <c r="B13" s="45"/>
      <c r="C13" s="41"/>
      <c r="D13" s="41"/>
      <c r="E13" s="36"/>
      <c r="F13" s="36"/>
      <c r="G13" s="7" t="s">
        <v>22</v>
      </c>
      <c r="H13" s="7" t="s">
        <v>23</v>
      </c>
      <c r="I13" s="36"/>
      <c r="J13" s="36"/>
      <c r="K13" s="36"/>
      <c r="L13" s="36"/>
      <c r="M13" s="36"/>
      <c r="N13" s="36"/>
      <c r="O13" s="38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39</v>
      </c>
      <c r="C14" s="27" t="s">
        <v>21</v>
      </c>
      <c r="D14" s="27" t="s">
        <v>40</v>
      </c>
      <c r="E14" s="27" t="s">
        <v>38</v>
      </c>
      <c r="F14" s="27">
        <v>19</v>
      </c>
      <c r="G14" s="27">
        <v>19</v>
      </c>
      <c r="H14" s="27"/>
      <c r="I14" s="28"/>
      <c r="J14" s="27">
        <f>(F14-SUM(G14:H14))-L14</f>
        <v>0</v>
      </c>
      <c r="K14" s="28"/>
      <c r="L14" s="27">
        <v>0</v>
      </c>
      <c r="M14" s="28">
        <f t="shared" ref="M14:M22" si="0">L14/F14</f>
        <v>0</v>
      </c>
      <c r="N14" s="27">
        <v>0</v>
      </c>
      <c r="O14" s="29">
        <v>0</v>
      </c>
      <c r="Q14" s="25">
        <v>32</v>
      </c>
      <c r="R14" s="25"/>
    </row>
    <row r="15" spans="2:18" s="11" customFormat="1" ht="14.25" x14ac:dyDescent="0.2">
      <c r="B15" s="26" t="s">
        <v>39</v>
      </c>
      <c r="C15" s="27" t="s">
        <v>21</v>
      </c>
      <c r="D15" s="27" t="s">
        <v>41</v>
      </c>
      <c r="E15" s="27" t="s">
        <v>38</v>
      </c>
      <c r="F15" s="27">
        <v>22</v>
      </c>
      <c r="G15" s="27">
        <v>22</v>
      </c>
      <c r="H15" s="27"/>
      <c r="I15" s="28"/>
      <c r="J15" s="27">
        <f t="shared" ref="J15:J22" si="1">(F15-SUM(G15:H15))-L15</f>
        <v>0</v>
      </c>
      <c r="K15" s="28"/>
      <c r="L15" s="27">
        <v>0</v>
      </c>
      <c r="M15" s="28">
        <f t="shared" si="0"/>
        <v>0</v>
      </c>
      <c r="N15" s="27">
        <v>0</v>
      </c>
      <c r="O15" s="29">
        <v>0</v>
      </c>
    </row>
    <row r="16" spans="2:18" s="11" customFormat="1" ht="14.25" x14ac:dyDescent="0.2">
      <c r="B16" s="26" t="s">
        <v>42</v>
      </c>
      <c r="C16" s="27" t="s">
        <v>21</v>
      </c>
      <c r="D16" s="27" t="s">
        <v>45</v>
      </c>
      <c r="E16" s="27" t="s">
        <v>48</v>
      </c>
      <c r="F16" s="27">
        <v>25</v>
      </c>
      <c r="G16" s="27">
        <v>25</v>
      </c>
      <c r="H16" s="27"/>
      <c r="I16" s="28"/>
      <c r="J16" s="27">
        <f t="shared" si="1"/>
        <v>0</v>
      </c>
      <c r="K16" s="28"/>
      <c r="L16" s="27">
        <v>0</v>
      </c>
      <c r="M16" s="28">
        <f t="shared" si="0"/>
        <v>0</v>
      </c>
      <c r="N16" s="27">
        <v>92</v>
      </c>
      <c r="O16" s="29">
        <f>(0.15*1)/0.25</f>
        <v>0.6</v>
      </c>
    </row>
    <row r="17" spans="2:15" s="11" customFormat="1" ht="28.5" x14ac:dyDescent="0.2">
      <c r="B17" s="26" t="s">
        <v>43</v>
      </c>
      <c r="C17" s="27" t="s">
        <v>21</v>
      </c>
      <c r="D17" s="27" t="s">
        <v>44</v>
      </c>
      <c r="E17" s="27" t="s">
        <v>48</v>
      </c>
      <c r="F17" s="27">
        <v>4</v>
      </c>
      <c r="G17" s="30">
        <v>4</v>
      </c>
      <c r="H17" s="27"/>
      <c r="I17" s="28"/>
      <c r="J17" s="27">
        <f>(F17-SUM(G17:H17))-L17</f>
        <v>0</v>
      </c>
      <c r="K17" s="28"/>
      <c r="L17" s="27">
        <v>0</v>
      </c>
      <c r="M17" s="28">
        <f t="shared" si="0"/>
        <v>0</v>
      </c>
      <c r="N17" s="27">
        <v>0</v>
      </c>
      <c r="O17" s="29">
        <v>0</v>
      </c>
    </row>
    <row r="18" spans="2:15" s="11" customFormat="1" x14ac:dyDescent="0.2">
      <c r="B18" s="8"/>
      <c r="C18" s="9"/>
      <c r="D18" s="9"/>
      <c r="E18" s="9"/>
      <c r="F18" s="9"/>
      <c r="G18" s="23"/>
      <c r="H18" s="9"/>
      <c r="I18" s="21"/>
      <c r="J18" s="22"/>
      <c r="K18" s="21"/>
      <c r="L18" s="22"/>
      <c r="M18" s="21"/>
      <c r="N18" s="9"/>
      <c r="O18" s="15"/>
    </row>
    <row r="19" spans="2:15" s="11" customFormat="1" x14ac:dyDescent="0.2">
      <c r="B19" s="8"/>
      <c r="C19" s="9"/>
      <c r="D19" s="9"/>
      <c r="E19" s="9"/>
      <c r="F19" s="9"/>
      <c r="G19" s="9"/>
      <c r="H19" s="9"/>
      <c r="I19" s="21"/>
      <c r="J19" s="23">
        <f t="shared" si="1"/>
        <v>0</v>
      </c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ht="16.5" customHeigh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ht="13.5" thickBot="1" x14ac:dyDescent="0.25">
      <c r="B22" s="16" t="s">
        <v>24</v>
      </c>
      <c r="C22" s="17" t="s">
        <v>25</v>
      </c>
      <c r="D22" s="17" t="s">
        <v>25</v>
      </c>
      <c r="E22" s="17" t="s">
        <v>25</v>
      </c>
      <c r="F22" s="17">
        <f>SUM(F14:F21)</f>
        <v>70</v>
      </c>
      <c r="G22" s="17">
        <f>SUM(G14:G21)</f>
        <v>70</v>
      </c>
      <c r="H22" s="17">
        <f>SUM(H14:H21)</f>
        <v>0</v>
      </c>
      <c r="I22" s="18"/>
      <c r="J22" s="17">
        <f t="shared" si="1"/>
        <v>0</v>
      </c>
      <c r="K22" s="18"/>
      <c r="L22" s="17">
        <f>SUM(L14:L21)</f>
        <v>0</v>
      </c>
      <c r="M22" s="18">
        <f t="shared" si="0"/>
        <v>0</v>
      </c>
      <c r="N22" s="17">
        <f>AVERAGE(N14:N21)</f>
        <v>23</v>
      </c>
      <c r="O22" s="19">
        <f>AVERAGE(O14:O21)</f>
        <v>0.15</v>
      </c>
    </row>
    <row r="24" spans="2:15" ht="120" customHeight="1" x14ac:dyDescent="0.2">
      <c r="B24" s="39" t="s">
        <v>26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6" spans="2:15" x14ac:dyDescent="0.2">
      <c r="B26" s="12"/>
    </row>
    <row r="27" spans="2:15" x14ac:dyDescent="0.2">
      <c r="C27" s="46" t="s">
        <v>27</v>
      </c>
      <c r="D27" s="46"/>
      <c r="E27" s="46"/>
      <c r="H27" s="31" t="s">
        <v>28</v>
      </c>
      <c r="I27" s="31"/>
      <c r="J27" s="31"/>
      <c r="K27" s="31"/>
    </row>
    <row r="28" spans="2:15" ht="62.25" customHeight="1" x14ac:dyDescent="0.2">
      <c r="C28" s="47"/>
      <c r="D28" s="47"/>
      <c r="E28" s="47"/>
      <c r="H28" s="43"/>
      <c r="I28" s="43"/>
      <c r="J28" s="43"/>
      <c r="K28" s="43"/>
    </row>
    <row r="29" spans="2:15" hidden="1" x14ac:dyDescent="0.2">
      <c r="B29" s="48" t="e">
        <v>#REF!</v>
      </c>
      <c r="C29" s="48"/>
      <c r="D29" s="6"/>
      <c r="F29" s="48"/>
      <c r="G29" s="48"/>
      <c r="H29" s="48"/>
      <c r="I29" s="48"/>
    </row>
    <row r="30" spans="2:15" hidden="1" x14ac:dyDescent="0.2"/>
    <row r="31" spans="2:15" ht="45" customHeight="1" x14ac:dyDescent="0.2">
      <c r="C31" s="49" t="str">
        <f>C10</f>
        <v>L.C. GUILLERMO MORALES CADENA</v>
      </c>
      <c r="D31" s="49"/>
      <c r="E31" s="49"/>
      <c r="F31" s="13"/>
      <c r="G31" s="13"/>
      <c r="H31" s="49" t="s">
        <v>47</v>
      </c>
      <c r="I31" s="49"/>
      <c r="J31" s="49"/>
      <c r="K31" s="49"/>
    </row>
  </sheetData>
  <mergeCells count="31">
    <mergeCell ref="B29:C29"/>
    <mergeCell ref="F29:I29"/>
    <mergeCell ref="C31:E31"/>
    <mergeCell ref="H31:K31"/>
    <mergeCell ref="L12:L13"/>
    <mergeCell ref="M12:M13"/>
    <mergeCell ref="C27:E27"/>
    <mergeCell ref="H27:K27"/>
    <mergeCell ref="C28:E28"/>
    <mergeCell ref="H28:K28"/>
    <mergeCell ref="N12:N13"/>
    <mergeCell ref="O12:O13"/>
    <mergeCell ref="B24:O24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B3:O3"/>
    <mergeCell ref="B5:O5"/>
    <mergeCell ref="B6:E6"/>
    <mergeCell ref="F6:I6"/>
    <mergeCell ref="C1:O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JUN 2024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/>
      <c r="G14" s="9"/>
      <c r="H14" s="10">
        <f t="shared" ref="H14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ref="H15:H17" si="4">F15/E15</f>
        <v>0</v>
      </c>
      <c r="I15" s="9">
        <f t="shared" ref="I15:I17" si="5">(E15-SUM(F15:G15))-K15</f>
        <v>21</v>
      </c>
      <c r="J15" s="10">
        <f t="shared" ref="J15:J17" si="6">I15/E15</f>
        <v>0.95454545454545459</v>
      </c>
      <c r="K15" s="9">
        <v>1</v>
      </c>
      <c r="L15" s="10">
        <f t="shared" ref="L15:L17" si="7">K15/E15</f>
        <v>4.5454545454545456E-2</v>
      </c>
      <c r="M15" s="9"/>
      <c r="N15" s="15"/>
    </row>
    <row r="16" spans="1:14" s="11" customFormat="1" ht="25.5" x14ac:dyDescent="0.2">
      <c r="A16" s="9" t="str">
        <f>'1'!B16</f>
        <v>DESARROLLO SUSTENTABLE</v>
      </c>
      <c r="B16" s="9" t="s">
        <v>31</v>
      </c>
      <c r="C16" s="9" t="str">
        <f>'1'!D16</f>
        <v>405A</v>
      </c>
      <c r="D16" s="9" t="str">
        <f>'1'!E16</f>
        <v>DILAD</v>
      </c>
      <c r="E16" s="9">
        <f>'1'!F16</f>
        <v>25</v>
      </c>
      <c r="F16" s="9"/>
      <c r="G16" s="9"/>
      <c r="H16" s="10">
        <f t="shared" si="4"/>
        <v>0</v>
      </c>
      <c r="I16" s="9">
        <f t="shared" si="5"/>
        <v>23</v>
      </c>
      <c r="J16" s="10">
        <f t="shared" si="6"/>
        <v>0.92</v>
      </c>
      <c r="K16" s="9">
        <v>2</v>
      </c>
      <c r="L16" s="10">
        <f t="shared" si="7"/>
        <v>0.08</v>
      </c>
      <c r="M16" s="9"/>
      <c r="N16" s="15"/>
    </row>
    <row r="17" spans="1:14" s="11" customFormat="1" x14ac:dyDescent="0.2">
      <c r="A17" s="9" t="str">
        <f>'1'!B17</f>
        <v>GESTION FINANCIERA PARA PROYECTOS DE INNOVACIÓN</v>
      </c>
      <c r="B17" s="9" t="s">
        <v>31</v>
      </c>
      <c r="C17" s="9" t="str">
        <f>'1'!D17</f>
        <v>705A</v>
      </c>
      <c r="D17" s="9" t="str">
        <f>'1'!E17</f>
        <v>DILAD</v>
      </c>
      <c r="E17" s="9">
        <f>'1'!F17</f>
        <v>4</v>
      </c>
      <c r="F17" s="9"/>
      <c r="G17" s="9"/>
      <c r="H17" s="10">
        <f t="shared" si="4"/>
        <v>0</v>
      </c>
      <c r="I17" s="9">
        <f t="shared" si="5"/>
        <v>1</v>
      </c>
      <c r="J17" s="10">
        <f t="shared" si="6"/>
        <v>0.25</v>
      </c>
      <c r="K17" s="9">
        <v>3</v>
      </c>
      <c r="L17" s="10">
        <f t="shared" si="7"/>
        <v>0.75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0.91428571428571426</v>
      </c>
      <c r="K28" s="17">
        <f>SUM(K14:K27)</f>
        <v>6</v>
      </c>
      <c r="L28" s="18">
        <f t="shared" si="3"/>
        <v>8.5714285714285715E-2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5" zoomScaleNormal="11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JUN 2024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7</v>
      </c>
      <c r="G14" s="9"/>
      <c r="H14" s="10">
        <f t="shared" ref="H14:H1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/>
      <c r="H15" s="10">
        <f t="shared" si="0"/>
        <v>0.77272727272727271</v>
      </c>
      <c r="I15" s="9">
        <f t="shared" si="1"/>
        <v>5</v>
      </c>
      <c r="J15" s="10">
        <f t="shared" si="2"/>
        <v>0.22727272727272727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DESARROLLO SUSTENTABLE</v>
      </c>
      <c r="B16" s="9"/>
      <c r="C16" s="9" t="str">
        <f>'1'!D16</f>
        <v>405A</v>
      </c>
      <c r="D16" s="9" t="str">
        <f>'1'!E16</f>
        <v>DILAD</v>
      </c>
      <c r="E16" s="9">
        <f>'1'!F16</f>
        <v>25</v>
      </c>
      <c r="F16" s="9">
        <v>28</v>
      </c>
      <c r="G16" s="9"/>
      <c r="H16" s="10">
        <f t="shared" si="0"/>
        <v>1.1200000000000001</v>
      </c>
      <c r="I16" s="9">
        <f t="shared" si="1"/>
        <v>-3</v>
      </c>
      <c r="J16" s="10">
        <f t="shared" si="2"/>
        <v>-0.12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GESTION FINANCIERA PARA PROYECTOS DE INNOVACIÓN</v>
      </c>
      <c r="B17" s="9"/>
      <c r="C17" s="9" t="str">
        <f>'1'!D17</f>
        <v>705A</v>
      </c>
      <c r="D17" s="9" t="str">
        <f>'1'!E17</f>
        <v>DILAD</v>
      </c>
      <c r="E17" s="9">
        <f>'1'!F17</f>
        <v>4</v>
      </c>
      <c r="F17" s="9">
        <v>18</v>
      </c>
      <c r="G17" s="9"/>
      <c r="H17" s="10">
        <f t="shared" si="0"/>
        <v>4.5</v>
      </c>
      <c r="I17" s="9">
        <f t="shared" si="1"/>
        <v>-14</v>
      </c>
      <c r="J17" s="10">
        <f t="shared" si="2"/>
        <v>-3.5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70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A19" sqref="A18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JUN 2024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19</v>
      </c>
      <c r="F14" s="9"/>
      <c r="G14" s="9"/>
      <c r="H14" s="10">
        <f t="shared" ref="H14:H1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DESARROLLO SUSTENTABLE</v>
      </c>
      <c r="B16" s="9"/>
      <c r="C16" s="9" t="str">
        <f>'1'!D16</f>
        <v>405A</v>
      </c>
      <c r="D16" s="9" t="str">
        <f>'1'!E16</f>
        <v>DILAD</v>
      </c>
      <c r="E16" s="9">
        <f>'1'!F16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GESTION FINANCIERA PARA PROYECTOS DE INNOVACIÓN</v>
      </c>
      <c r="B17" s="9"/>
      <c r="C17" s="9" t="str">
        <f>'1'!D17</f>
        <v>705A</v>
      </c>
      <c r="D17" s="9" t="str">
        <f>'1'!E17</f>
        <v>DILAD</v>
      </c>
      <c r="E17" s="9">
        <f>'1'!F17</f>
        <v>4</v>
      </c>
      <c r="F17" s="9"/>
      <c r="G17" s="9"/>
      <c r="H17" s="10">
        <f t="shared" si="0"/>
        <v>0</v>
      </c>
      <c r="I17" s="9">
        <f t="shared" si="1"/>
        <v>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L.C. GUILLERMO MORALES CADENA</v>
      </c>
      <c r="C37" s="49"/>
      <c r="D37" s="49"/>
      <c r="E37" s="13"/>
      <c r="F37" s="13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2" t="s">
        <v>7</v>
      </c>
      <c r="J8" s="42"/>
      <c r="K8" s="42"/>
      <c r="L8" s="43" t="str">
        <f>'1'!M8</f>
        <v>FEB - JUN 2024</v>
      </c>
      <c r="M8" s="43"/>
      <c r="N8" s="43"/>
    </row>
    <row r="10" spans="1:14" x14ac:dyDescent="0.2">
      <c r="A10" s="4" t="s">
        <v>8</v>
      </c>
      <c r="B10" s="43" t="str">
        <f>'1'!C10</f>
        <v>L.C. GUILLERMO MORALES CADENA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'1'!B14</f>
        <v>ADMINISTRACIÓN Y CONTABILIDAD</v>
      </c>
      <c r="B14" s="9" t="s">
        <v>35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7</v>
      </c>
      <c r="G14" s="9">
        <v>1</v>
      </c>
      <c r="H14" s="10">
        <f>(F14+G14)/E14</f>
        <v>0.42105263157894735</v>
      </c>
      <c r="I14" s="9">
        <f t="shared" ref="I14:I27" si="0">(E14-SUM(F14:G14))-K14</f>
        <v>10</v>
      </c>
      <c r="J14" s="10">
        <f t="shared" ref="J14:J27" si="1">I14/E14</f>
        <v>0.52631578947368418</v>
      </c>
      <c r="K14" s="9">
        <v>1</v>
      </c>
      <c r="L14" s="10">
        <f t="shared" ref="L14:L27" si="2">K14/E14</f>
        <v>5.2631578947368418E-2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35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>
        <v>0</v>
      </c>
      <c r="H15" s="10">
        <f t="shared" ref="H15" si="3">(F15+G15)/E15</f>
        <v>0.77272727272727271</v>
      </c>
      <c r="I15" s="9">
        <f t="shared" si="0"/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ht="25.5" x14ac:dyDescent="0.2">
      <c r="A16" s="9" t="str">
        <f>'1'!B16</f>
        <v>DESARROLLO SUSTENTABLE</v>
      </c>
      <c r="B16" s="9" t="s">
        <v>35</v>
      </c>
      <c r="C16" s="9" t="str">
        <f>'1'!D16</f>
        <v>405A</v>
      </c>
      <c r="D16" s="9" t="str">
        <f>'1'!E16</f>
        <v>DILAD</v>
      </c>
      <c r="E16" s="9">
        <f>'1'!F16</f>
        <v>25</v>
      </c>
      <c r="F16" s="9">
        <v>28</v>
      </c>
      <c r="G16" s="9">
        <v>0</v>
      </c>
      <c r="H16" s="10">
        <f t="shared" ref="H16:H17" si="4">(F16+G16)/E16</f>
        <v>1.1200000000000001</v>
      </c>
      <c r="I16" s="9">
        <f t="shared" ref="I16:I17" si="5">(E16-SUM(F16:G16))-K16</f>
        <v>-4</v>
      </c>
      <c r="J16" s="10">
        <f t="shared" ref="J16:J17" si="6">I16/E16</f>
        <v>-0.16</v>
      </c>
      <c r="K16" s="9">
        <v>1</v>
      </c>
      <c r="L16" s="10">
        <f t="shared" ref="L16:L17" si="7">K16/E16</f>
        <v>0.04</v>
      </c>
      <c r="M16" s="9">
        <v>100</v>
      </c>
      <c r="N16" s="15">
        <v>1</v>
      </c>
    </row>
    <row r="17" spans="1:14" s="11" customFormat="1" x14ac:dyDescent="0.2">
      <c r="A17" s="9" t="str">
        <f>'1'!B17</f>
        <v>GESTION FINANCIERA PARA PROYECTOS DE INNOVACIÓN</v>
      </c>
      <c r="B17" s="9" t="s">
        <v>35</v>
      </c>
      <c r="C17" s="9" t="str">
        <f>'1'!D17</f>
        <v>705A</v>
      </c>
      <c r="D17" s="9" t="str">
        <f>'1'!E17</f>
        <v>DILAD</v>
      </c>
      <c r="E17" s="9">
        <f>'1'!F17</f>
        <v>4</v>
      </c>
      <c r="F17" s="23">
        <v>18</v>
      </c>
      <c r="G17" s="9">
        <v>0</v>
      </c>
      <c r="H17" s="10">
        <f t="shared" si="4"/>
        <v>4.5</v>
      </c>
      <c r="I17" s="9">
        <f t="shared" si="5"/>
        <v>-16</v>
      </c>
      <c r="J17" s="10">
        <f t="shared" si="6"/>
        <v>-4</v>
      </c>
      <c r="K17" s="9">
        <v>2</v>
      </c>
      <c r="L17" s="10">
        <f t="shared" si="7"/>
        <v>0.5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23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70</v>
      </c>
      <c r="F27" s="17">
        <f>SUM(F14:F26)</f>
        <v>70</v>
      </c>
      <c r="G27" s="17">
        <f>SUM(G14:G26)</f>
        <v>1</v>
      </c>
      <c r="H27" s="18">
        <f>SUM(F27:G27)/E27</f>
        <v>1.0142857142857142</v>
      </c>
      <c r="I27" s="17">
        <f t="shared" si="0"/>
        <v>-5</v>
      </c>
      <c r="J27" s="18">
        <f t="shared" si="1"/>
        <v>-7.1428571428571425E-2</v>
      </c>
      <c r="K27" s="17">
        <f>SUM(K14:K26)</f>
        <v>4</v>
      </c>
      <c r="L27" s="18">
        <f t="shared" si="2"/>
        <v>5.7142857142857141E-2</v>
      </c>
      <c r="M27" s="17">
        <f>AVERAGE(M14:M26)</f>
        <v>95</v>
      </c>
      <c r="N27" s="19">
        <f>AVERAGE(N14:N26)</f>
        <v>0.97250000000000003</v>
      </c>
    </row>
    <row r="29" spans="1:14" ht="120" customHeight="1" x14ac:dyDescent="0.2">
      <c r="A29" s="39" t="s">
        <v>26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1" spans="1:14" x14ac:dyDescent="0.2">
      <c r="A31" s="12"/>
    </row>
    <row r="32" spans="1:14" x14ac:dyDescent="0.2">
      <c r="B32" s="46" t="s">
        <v>27</v>
      </c>
      <c r="C32" s="46"/>
      <c r="D32" s="46"/>
      <c r="G32" s="31" t="s">
        <v>28</v>
      </c>
      <c r="H32" s="31"/>
      <c r="I32" s="31"/>
      <c r="J32" s="31"/>
    </row>
    <row r="33" spans="1:10" ht="62.25" customHeight="1" x14ac:dyDescent="0.2">
      <c r="B33" s="47"/>
      <c r="C33" s="47"/>
      <c r="D33" s="47"/>
      <c r="G33" s="43"/>
      <c r="H33" s="43"/>
      <c r="I33" s="43"/>
      <c r="J33" s="43"/>
    </row>
    <row r="34" spans="1:10" hidden="1" x14ac:dyDescent="0.2">
      <c r="A34" s="48" t="e">
        <v>#REF!</v>
      </c>
      <c r="B34" s="48"/>
      <c r="C34" s="6"/>
      <c r="E34" s="48"/>
      <c r="F34" s="48"/>
      <c r="G34" s="48"/>
      <c r="H34" s="48"/>
    </row>
    <row r="35" spans="1:10" hidden="1" x14ac:dyDescent="0.2"/>
    <row r="36" spans="1:10" ht="45" customHeight="1" x14ac:dyDescent="0.2">
      <c r="B36" s="49" t="str">
        <f>B10</f>
        <v>L.C. GUILLERMO MORALES CADENA</v>
      </c>
      <c r="C36" s="49"/>
      <c r="D36" s="49"/>
      <c r="E36" s="13"/>
      <c r="F36" s="13"/>
      <c r="G36" s="49" t="e">
        <f>'1'!H31:K31</f>
        <v>#VALUE!</v>
      </c>
      <c r="H36" s="49"/>
      <c r="I36" s="49"/>
      <c r="J36" s="4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GMC</cp:lastModifiedBy>
  <cp:revision/>
  <cp:lastPrinted>2022-11-03T04:51:43Z</cp:lastPrinted>
  <dcterms:created xsi:type="dcterms:W3CDTF">2021-11-22T14:45:25Z</dcterms:created>
  <dcterms:modified xsi:type="dcterms:W3CDTF">2024-03-12T06:13:45Z</dcterms:modified>
  <cp:category/>
  <cp:contentStatus/>
</cp:coreProperties>
</file>