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https://d.docs.live.net/78d4d879b6c69d84/Documentos/REPORTE PARCIAL 1/"/>
    </mc:Choice>
  </mc:AlternateContent>
  <xr:revisionPtr revIDLastSave="2" documentId="13_ncr:1_{6CA97FD6-40CE-451A-9819-ABA0051C3912}" xr6:coauthVersionLast="47" xr6:coauthVersionMax="47" xr10:uidLastSave="{79D2D97F-BE26-436C-B517-59CC66267FCC}"/>
  <bookViews>
    <workbookView xWindow="-108" yWindow="-108" windowWidth="23256" windowHeight="12456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'1'!$A$1:$N$34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" i="10" l="1"/>
  <c r="I17" i="10"/>
  <c r="I18" i="10"/>
  <c r="H14" i="25"/>
  <c r="N28" i="25" l="1"/>
  <c r="M28" i="25"/>
  <c r="K28" i="25"/>
  <c r="G28" i="25"/>
  <c r="F28" i="25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4" i="23"/>
  <c r="I14" i="23" s="1"/>
  <c r="J14" i="23" s="1"/>
  <c r="D14" i="23"/>
  <c r="C14" i="23"/>
  <c r="A14" i="23"/>
  <c r="B10" i="23"/>
  <c r="B37" i="23" s="1"/>
  <c r="L8" i="23"/>
  <c r="H8" i="23"/>
  <c r="E8" i="23"/>
  <c r="C14" i="22"/>
  <c r="D14" i="22"/>
  <c r="E14" i="22"/>
  <c r="A14" i="22"/>
  <c r="B10" i="22"/>
  <c r="B37" i="22" s="1"/>
  <c r="L8" i="22"/>
  <c r="H8" i="22"/>
  <c r="E8" i="22"/>
  <c r="N28" i="22"/>
  <c r="M28" i="22"/>
  <c r="K28" i="22"/>
  <c r="F28" i="22"/>
  <c r="B34" i="10"/>
  <c r="N25" i="10"/>
  <c r="M25" i="10"/>
  <c r="K25" i="10"/>
  <c r="F25" i="10"/>
  <c r="E25" i="10"/>
  <c r="L14" i="25" l="1"/>
  <c r="E28" i="25"/>
  <c r="L14" i="24"/>
  <c r="H14" i="24"/>
  <c r="E28" i="24"/>
  <c r="L14" i="23"/>
  <c r="H14" i="23"/>
  <c r="E28" i="23"/>
  <c r="L14" i="22"/>
  <c r="E28" i="22"/>
  <c r="L25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<sst xmlns="http://schemas.openxmlformats.org/spreadsheetml/2006/main" count="236" uniqueCount="48">
  <si>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</si>
  <si>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</si>
  <si>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</si>
  <si>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</si>
  <si>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</si>
  <si>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</si>
  <si>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</si>
  <si>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</si>
  <si>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</si>
  <si>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</si>
  <si>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</si>
  <si>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</si>
  <si>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</si>
  <si>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</si>
  <si>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</si>
  <si>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</si>
  <si>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</si>
  <si>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</si>
  <si>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</si>
  <si>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</si>
  <si>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</si>
  <si>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</si>
  <si>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</si>
  <si>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</si>
  <si>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</si>
  <si>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</si>
  <si>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</si>
  <si>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</si>
  <si>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</si>
  <si>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</si>
  <si>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</si>
  <si>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INDUSTRIAL</t>
  </si>
  <si>
    <t>IIND</t>
  </si>
  <si>
    <t>LA</t>
  </si>
  <si>
    <t>MA. DE LA CRUZ PORRAS ARIAS</t>
  </si>
  <si>
    <t>FEB-JUN 2024</t>
  </si>
  <si>
    <t>ADMINISTRACIÓN DEL MANTENIMIENTO</t>
  </si>
  <si>
    <t>601 A</t>
  </si>
  <si>
    <t>601 B</t>
  </si>
  <si>
    <t>INVESTIGACIÓN DE OPERACIONES I</t>
  </si>
  <si>
    <t>401 B</t>
  </si>
  <si>
    <t>401 C</t>
  </si>
  <si>
    <t>405 A</t>
  </si>
  <si>
    <t>MÉTODOS CUANTITATIVOS PARA ADMINISTRACIÓN</t>
  </si>
  <si>
    <t>FLOR ILIANA CHONTAL PELAYO</t>
  </si>
  <si>
    <t xml:space="preserve"> FLOR ILIANA CHONTAL PELAYO</t>
  </si>
  <si>
    <t>MÉTODOS CUANTITATIVOS PARA  ADMINISTRACIÓN</t>
  </si>
  <si>
    <t>S/E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</si>
</sst>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 wrapText="1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4"/>
  <sheetViews>
    <sheetView tabSelected="1" zoomScale="90" zoomScaleNormal="90" zoomScaleSheetLayoutView="100" workbookViewId="0">
      <selection activeCell="T19" sqref="T19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5">
      <c r="A6" s="38" t="s">
        <v>2</v>
      </c>
      <c r="B6" s="38"/>
      <c r="C6" s="38"/>
      <c r="D6" s="38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29" t="s">
        <v>4</v>
      </c>
      <c r="C8" s="29"/>
      <c r="D8" s="14" t="s">
        <v>5</v>
      </c>
      <c r="E8" s="5">
        <v>5</v>
      </c>
      <c r="G8" s="4" t="s">
        <v>6</v>
      </c>
      <c r="H8" s="5">
        <v>3</v>
      </c>
      <c r="I8" s="35" t="s">
        <v>7</v>
      </c>
      <c r="J8" s="35"/>
      <c r="K8" s="35"/>
      <c r="L8" s="29" t="s">
        <v>35</v>
      </c>
      <c r="M8" s="29"/>
      <c r="N8" s="29"/>
    </row>
    <row r="10" spans="1:14" x14ac:dyDescent="0.25">
      <c r="A10" s="4" t="s">
        <v>8</v>
      </c>
      <c r="B10" s="29" t="s">
        <v>34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6.4" x14ac:dyDescent="0.25">
      <c r="A14" s="21" t="s">
        <v>36</v>
      </c>
      <c r="B14" s="9" t="s">
        <v>47</v>
      </c>
      <c r="C14" s="9" t="s">
        <v>37</v>
      </c>
      <c r="D14" s="9" t="s">
        <v>32</v>
      </c>
      <c r="E14" s="9">
        <v>26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7.6" customHeight="1" x14ac:dyDescent="0.25">
      <c r="A15" s="21" t="s">
        <v>36</v>
      </c>
      <c r="B15" s="9" t="s">
        <v>47</v>
      </c>
      <c r="C15" s="9" t="s">
        <v>38</v>
      </c>
      <c r="D15" s="9" t="s">
        <v>32</v>
      </c>
      <c r="E15" s="9">
        <v>19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ht="26.4" x14ac:dyDescent="0.25">
      <c r="A16" s="21" t="s">
        <v>39</v>
      </c>
      <c r="B16" s="9" t="s">
        <v>21</v>
      </c>
      <c r="C16" s="9" t="s">
        <v>40</v>
      </c>
      <c r="D16" s="9" t="s">
        <v>32</v>
      </c>
      <c r="E16" s="9">
        <v>18</v>
      </c>
      <c r="F16" s="9">
        <v>13</v>
      </c>
      <c r="G16" s="9"/>
      <c r="H16" s="10"/>
      <c r="I16" s="9">
        <f t="shared" ref="I16:I18" si="0">(E16-SUM(F16:G16))-K16</f>
        <v>5</v>
      </c>
      <c r="J16" s="10"/>
      <c r="K16" s="9">
        <v>0</v>
      </c>
      <c r="L16" s="10">
        <v>0</v>
      </c>
      <c r="M16" s="9">
        <v>63</v>
      </c>
      <c r="N16" s="15">
        <v>0.72</v>
      </c>
    </row>
    <row r="17" spans="1:14" s="11" customFormat="1" ht="26.4" x14ac:dyDescent="0.25">
      <c r="A17" s="21" t="s">
        <v>39</v>
      </c>
      <c r="B17" s="9" t="s">
        <v>21</v>
      </c>
      <c r="C17" s="9" t="s">
        <v>41</v>
      </c>
      <c r="D17" s="9" t="s">
        <v>32</v>
      </c>
      <c r="E17" s="9">
        <v>13</v>
      </c>
      <c r="F17" s="9">
        <v>13</v>
      </c>
      <c r="G17" s="9"/>
      <c r="H17" s="10"/>
      <c r="I17" s="9">
        <f t="shared" si="0"/>
        <v>0</v>
      </c>
      <c r="J17" s="10"/>
      <c r="K17" s="9">
        <v>0</v>
      </c>
      <c r="L17" s="10">
        <v>0</v>
      </c>
      <c r="M17" s="9">
        <v>79</v>
      </c>
      <c r="N17" s="15">
        <v>0.54</v>
      </c>
    </row>
    <row r="18" spans="1:14" s="11" customFormat="1" ht="26.4" x14ac:dyDescent="0.25">
      <c r="A18" s="21" t="s">
        <v>43</v>
      </c>
      <c r="B18" s="9" t="s">
        <v>21</v>
      </c>
      <c r="C18" s="9" t="s">
        <v>42</v>
      </c>
      <c r="D18" s="9" t="s">
        <v>33</v>
      </c>
      <c r="E18" s="9">
        <v>24</v>
      </c>
      <c r="F18" s="9">
        <v>23</v>
      </c>
      <c r="G18" s="9"/>
      <c r="H18" s="10"/>
      <c r="I18" s="9">
        <f t="shared" si="0"/>
        <v>1</v>
      </c>
      <c r="J18" s="10"/>
      <c r="K18" s="9">
        <v>0</v>
      </c>
      <c r="L18" s="10">
        <v>0</v>
      </c>
      <c r="M18" s="9">
        <v>84</v>
      </c>
      <c r="N18" s="15">
        <v>0.67</v>
      </c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ht="16.5" customHeigh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ht="13.8" thickBot="1" x14ac:dyDescent="0.3">
      <c r="A25" s="16" t="s">
        <v>24</v>
      </c>
      <c r="B25" s="17" t="s">
        <v>25</v>
      </c>
      <c r="C25" s="17" t="s">
        <v>25</v>
      </c>
      <c r="D25" s="17" t="s">
        <v>25</v>
      </c>
      <c r="E25" s="17">
        <f>SUM(E14:E24)</f>
        <v>100</v>
      </c>
      <c r="F25" s="17">
        <f>SUM(F14:F24)</f>
        <v>49</v>
      </c>
      <c r="G25" s="17"/>
      <c r="H25" s="18"/>
      <c r="I25" s="17">
        <v>6</v>
      </c>
      <c r="J25" s="18"/>
      <c r="K25" s="17">
        <f>SUM(K14:K24)</f>
        <v>0</v>
      </c>
      <c r="L25" s="18">
        <f t="shared" ref="L25" si="1">K25/E25</f>
        <v>0</v>
      </c>
      <c r="M25" s="17">
        <f>AVERAGE(M14:M24)</f>
        <v>75.333333333333329</v>
      </c>
      <c r="N25" s="19">
        <f>AVERAGE(N14:N24)</f>
        <v>0.64333333333333342</v>
      </c>
    </row>
    <row r="27" spans="1:14" ht="120" customHeight="1" x14ac:dyDescent="0.25">
      <c r="A27" s="32" t="s">
        <v>26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</row>
    <row r="29" spans="1:14" x14ac:dyDescent="0.25">
      <c r="A29" s="12"/>
    </row>
    <row r="30" spans="1:14" x14ac:dyDescent="0.25">
      <c r="B30" s="26" t="s">
        <v>27</v>
      </c>
      <c r="C30" s="26"/>
      <c r="D30" s="26"/>
      <c r="G30" s="27" t="s">
        <v>28</v>
      </c>
      <c r="H30" s="27"/>
      <c r="I30" s="27"/>
      <c r="J30" s="27"/>
    </row>
    <row r="31" spans="1:14" ht="62.25" customHeight="1" x14ac:dyDescent="0.25">
      <c r="B31" s="28"/>
      <c r="C31" s="28"/>
      <c r="D31" s="28"/>
      <c r="G31" s="29"/>
      <c r="H31" s="29"/>
      <c r="I31" s="29"/>
      <c r="J31" s="29"/>
    </row>
    <row r="32" spans="1:14" hidden="1" x14ac:dyDescent="0.25">
      <c r="A32" s="22" t="e">
        <v>#REF!</v>
      </c>
      <c r="B32" s="22"/>
      <c r="C32" s="6"/>
      <c r="E32" s="22"/>
      <c r="F32" s="22"/>
      <c r="G32" s="22"/>
      <c r="H32" s="22"/>
    </row>
    <row r="33" spans="2:10" hidden="1" x14ac:dyDescent="0.25"/>
    <row r="34" spans="2:10" ht="45" customHeight="1" x14ac:dyDescent="0.25">
      <c r="B34" s="23" t="str">
        <f>B10</f>
        <v>MA. DE LA CRUZ PORRAS ARIAS</v>
      </c>
      <c r="C34" s="23"/>
      <c r="D34" s="23"/>
      <c r="E34" s="13"/>
      <c r="F34" s="13"/>
      <c r="G34" s="23" t="s">
        <v>44</v>
      </c>
      <c r="H34" s="23"/>
      <c r="I34" s="23"/>
      <c r="J34" s="2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27:N27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0:D30"/>
    <mergeCell ref="G30:J30"/>
    <mergeCell ref="B31:D31"/>
    <mergeCell ref="G31:J31"/>
    <mergeCell ref="A32:B32"/>
    <mergeCell ref="E32:H32"/>
    <mergeCell ref="B34:D34"/>
    <mergeCell ref="G34:J34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8" zoomScaleNormal="100" zoomScaleSheetLayoutView="100" workbookViewId="0">
      <selection activeCell="G37" sqref="G37:J3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7" style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5">
      <c r="A6" s="38" t="s">
        <v>2</v>
      </c>
      <c r="B6" s="38"/>
      <c r="C6" s="38"/>
      <c r="D6" s="38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9">
        <v>2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9" t="str">
        <f>'1'!L8</f>
        <v>FEB-JUN 2024</v>
      </c>
      <c r="M8" s="29"/>
      <c r="N8" s="29"/>
    </row>
    <row r="10" spans="1:14" x14ac:dyDescent="0.25">
      <c r="A10" s="4" t="s">
        <v>8</v>
      </c>
      <c r="B10" s="29" t="str">
        <f>'1'!B10</f>
        <v>MA. DE LA CRUZ PORRAS ARIAS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5">
      <c r="A14" s="9" t="str">
        <f>'1'!A14</f>
        <v>ADMINISTRACIÓN DEL MANTENIMIENTO</v>
      </c>
      <c r="B14" s="9"/>
      <c r="C14" s="9" t="str">
        <f>'1'!C14</f>
        <v>601 A</v>
      </c>
      <c r="D14" s="9" t="str">
        <f>'1'!D14</f>
        <v>IIND</v>
      </c>
      <c r="E14" s="9">
        <f>'1'!E14</f>
        <v>26</v>
      </c>
      <c r="F14" s="9"/>
      <c r="G14" s="9"/>
      <c r="H14" s="10"/>
      <c r="I14" s="9"/>
      <c r="J14" s="10"/>
      <c r="K14" s="9">
        <v>0</v>
      </c>
      <c r="L14" s="10">
        <f t="shared" ref="L14:L28" si="0">K14/E14</f>
        <v>0</v>
      </c>
      <c r="M14" s="9"/>
      <c r="N14" s="15"/>
    </row>
    <row r="15" spans="1:14" s="11" customFormat="1" x14ac:dyDescent="0.25">
      <c r="A15" s="9" t="s">
        <v>36</v>
      </c>
      <c r="B15" s="9"/>
      <c r="C15" s="9" t="s">
        <v>38</v>
      </c>
      <c r="D15" s="9" t="s">
        <v>32</v>
      </c>
      <c r="E15" s="9">
        <v>19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 t="s">
        <v>39</v>
      </c>
      <c r="B16" s="9"/>
      <c r="C16" s="9" t="s">
        <v>40</v>
      </c>
      <c r="D16" s="9" t="s">
        <v>32</v>
      </c>
      <c r="E16" s="9">
        <v>18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 t="s">
        <v>39</v>
      </c>
      <c r="B17" s="9"/>
      <c r="C17" s="9" t="s">
        <v>41</v>
      </c>
      <c r="D17" s="9" t="s">
        <v>32</v>
      </c>
      <c r="E17" s="9">
        <v>13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ht="26.4" x14ac:dyDescent="0.25">
      <c r="A18" s="9" t="s">
        <v>43</v>
      </c>
      <c r="B18" s="9"/>
      <c r="C18" s="9" t="s">
        <v>42</v>
      </c>
      <c r="D18" s="9" t="s">
        <v>33</v>
      </c>
      <c r="E18" s="9">
        <v>24</v>
      </c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100</v>
      </c>
      <c r="F28" s="17">
        <f>SUM(F14:F27)</f>
        <v>0</v>
      </c>
      <c r="G28" s="17"/>
      <c r="H28" s="18"/>
      <c r="I28" s="17">
        <f t="shared" ref="I28" si="1">(E28-SUM(F28:G28))-K28</f>
        <v>100</v>
      </c>
      <c r="J28" s="18"/>
      <c r="K28" s="17">
        <f>SUM(K14:K27)</f>
        <v>0</v>
      </c>
      <c r="L28" s="18">
        <f t="shared" si="0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x14ac:dyDescent="0.25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>MA. DE LA CRUZ PORRAS ARIAS</v>
      </c>
      <c r="C37" s="23"/>
      <c r="D37" s="23"/>
      <c r="E37" s="13"/>
      <c r="F37" s="13"/>
      <c r="G37" s="23" t="s">
        <v>45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2" zoomScaleNormal="100" zoomScaleSheetLayoutView="100" workbookViewId="0">
      <selection activeCell="E18" sqref="E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7.21875" style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5">
      <c r="A6" s="38" t="s">
        <v>2</v>
      </c>
      <c r="B6" s="38"/>
      <c r="C6" s="38"/>
      <c r="D6" s="38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9">
        <v>3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9" t="str">
        <f>'1'!L8</f>
        <v>FEB-JUN 2024</v>
      </c>
      <c r="M8" s="29"/>
      <c r="N8" s="29"/>
    </row>
    <row r="10" spans="1:14" x14ac:dyDescent="0.25">
      <c r="A10" s="4" t="s">
        <v>8</v>
      </c>
      <c r="B10" s="29" t="str">
        <f>'1'!B10</f>
        <v>MA. DE LA CRUZ PORRAS ARIAS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5">
      <c r="A14" s="9" t="str">
        <f>'1'!A14</f>
        <v>ADMINISTRACIÓN DEL MANTENIMIENTO</v>
      </c>
      <c r="B14" s="9"/>
      <c r="C14" s="9" t="str">
        <f>'1'!C14</f>
        <v>601 A</v>
      </c>
      <c r="D14" s="9" t="str">
        <f>'1'!D14</f>
        <v>IIND</v>
      </c>
      <c r="E14" s="9">
        <f>'1'!E14</f>
        <v>26</v>
      </c>
      <c r="F14" s="9"/>
      <c r="G14" s="9"/>
      <c r="H14" s="10">
        <f t="shared" ref="H14" si="0">F14/E14</f>
        <v>0</v>
      </c>
      <c r="I14" s="9">
        <f t="shared" ref="I14:I28" si="1">(E14-SUM(F14:G14))-K14</f>
        <v>26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">
        <v>36</v>
      </c>
      <c r="B15" s="9"/>
      <c r="C15" s="9" t="s">
        <v>38</v>
      </c>
      <c r="D15" s="9" t="s">
        <v>32</v>
      </c>
      <c r="E15" s="9">
        <v>19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 t="s">
        <v>39</v>
      </c>
      <c r="B16" s="9"/>
      <c r="C16" s="9" t="s">
        <v>40</v>
      </c>
      <c r="D16" s="9" t="s">
        <v>32</v>
      </c>
      <c r="E16" s="9">
        <v>18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 t="s">
        <v>39</v>
      </c>
      <c r="B17" s="9"/>
      <c r="C17" s="9" t="s">
        <v>41</v>
      </c>
      <c r="D17" s="9" t="s">
        <v>32</v>
      </c>
      <c r="E17" s="9">
        <v>13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ht="26.4" x14ac:dyDescent="0.25">
      <c r="A18" s="9" t="s">
        <v>46</v>
      </c>
      <c r="B18" s="9"/>
      <c r="C18" s="9" t="s">
        <v>42</v>
      </c>
      <c r="D18" s="9" t="s">
        <v>33</v>
      </c>
      <c r="E18" s="9">
        <v>24</v>
      </c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100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100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x14ac:dyDescent="0.25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>MA. DE LA CRUZ PORRAS ARIAS</v>
      </c>
      <c r="C37" s="23"/>
      <c r="D37" s="23"/>
      <c r="E37" s="13"/>
      <c r="F37" s="13"/>
      <c r="G37" s="23" t="s">
        <v>45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Normal="100" zoomScaleSheetLayoutView="100" workbookViewId="0">
      <selection activeCell="G37" sqref="G37:J3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7.44140625" style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5">
      <c r="A6" s="38" t="s">
        <v>2</v>
      </c>
      <c r="B6" s="38"/>
      <c r="C6" s="38"/>
      <c r="D6" s="38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9">
        <v>4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9" t="str">
        <f>'1'!L8</f>
        <v>FEB-JUN 2024</v>
      </c>
      <c r="M8" s="29"/>
      <c r="N8" s="29"/>
    </row>
    <row r="10" spans="1:14" x14ac:dyDescent="0.25">
      <c r="A10" s="4" t="s">
        <v>8</v>
      </c>
      <c r="B10" s="29" t="str">
        <f>'1'!B10</f>
        <v>MA. DE LA CRUZ PORRAS ARIAS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5">
      <c r="A14" s="9" t="str">
        <f>'1'!A14</f>
        <v>ADMINISTRACIÓN DEL MANTENIMIENTO</v>
      </c>
      <c r="B14" s="9"/>
      <c r="C14" s="9" t="str">
        <f>'1'!C14</f>
        <v>601 A</v>
      </c>
      <c r="D14" s="9" t="str">
        <f>'1'!D14</f>
        <v>IIND</v>
      </c>
      <c r="E14" s="9">
        <f>'1'!E14</f>
        <v>26</v>
      </c>
      <c r="F14" s="9"/>
      <c r="G14" s="9"/>
      <c r="H14" s="10">
        <f t="shared" ref="H14" si="0">F14/E14</f>
        <v>0</v>
      </c>
      <c r="I14" s="9">
        <f t="shared" ref="I14:I28" si="1">(E14-SUM(F14:G14))-K14</f>
        <v>26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">
        <v>36</v>
      </c>
      <c r="B15" s="9"/>
      <c r="C15" s="9" t="s">
        <v>38</v>
      </c>
      <c r="D15" s="9" t="s">
        <v>32</v>
      </c>
      <c r="E15" s="9">
        <v>19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 t="s">
        <v>39</v>
      </c>
      <c r="B16" s="9"/>
      <c r="C16" s="9" t="s">
        <v>40</v>
      </c>
      <c r="D16" s="9" t="s">
        <v>32</v>
      </c>
      <c r="E16" s="9">
        <v>18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 t="s">
        <v>39</v>
      </c>
      <c r="B17" s="9"/>
      <c r="C17" s="9" t="s">
        <v>41</v>
      </c>
      <c r="D17" s="9" t="s">
        <v>32</v>
      </c>
      <c r="E17" s="9">
        <v>13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ht="26.4" x14ac:dyDescent="0.25">
      <c r="A18" s="9" t="s">
        <v>43</v>
      </c>
      <c r="B18" s="9"/>
      <c r="C18" s="9" t="s">
        <v>42</v>
      </c>
      <c r="D18" s="9" t="s">
        <v>33</v>
      </c>
      <c r="E18" s="9">
        <v>24</v>
      </c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100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100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x14ac:dyDescent="0.25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>MA. DE LA CRUZ PORRAS ARIAS</v>
      </c>
      <c r="C37" s="23"/>
      <c r="D37" s="23"/>
      <c r="E37" s="13"/>
      <c r="F37" s="13"/>
      <c r="G37" s="23" t="s">
        <v>44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Normal="100" zoomScaleSheetLayoutView="100" workbookViewId="0">
      <selection activeCell="S32" sqref="S32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7.33203125" style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5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9" t="s">
        <v>29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9" t="str">
        <f>'1'!L8</f>
        <v>FEB-JUN 2024</v>
      </c>
      <c r="M8" s="29"/>
      <c r="N8" s="29"/>
    </row>
    <row r="10" spans="1:14" x14ac:dyDescent="0.25">
      <c r="A10" s="4" t="s">
        <v>8</v>
      </c>
      <c r="B10" s="29" t="str">
        <f>'1'!B10</f>
        <v>MA. DE LA CRUZ PORRAS ARIAS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5">
      <c r="A14" s="9" t="str">
        <f>'1'!A14</f>
        <v>ADMINISTRACIÓN DEL MANTENIMIENTO</v>
      </c>
      <c r="B14" s="9"/>
      <c r="C14" s="9" t="str">
        <f>'1'!C14</f>
        <v>601 A</v>
      </c>
      <c r="D14" s="9" t="str">
        <f>'1'!D14</f>
        <v>IIND</v>
      </c>
      <c r="E14" s="9">
        <v>26</v>
      </c>
      <c r="F14" s="9"/>
      <c r="G14" s="9"/>
      <c r="H14" s="10">
        <f>(F14+G14)/E14</f>
        <v>0</v>
      </c>
      <c r="I14" s="9">
        <f t="shared" ref="I14:I28" si="0">(E14-SUM(F14:G14))-K14</f>
        <v>26</v>
      </c>
      <c r="J14" s="10">
        <f t="shared" ref="J14:J28" si="1">I14/E14</f>
        <v>1</v>
      </c>
      <c r="K14" s="9"/>
      <c r="L14" s="10">
        <f t="shared" ref="L14:L28" si="2">K14/E14</f>
        <v>0</v>
      </c>
      <c r="M14" s="9"/>
      <c r="N14" s="15"/>
    </row>
    <row r="15" spans="1:14" s="11" customFormat="1" x14ac:dyDescent="0.25">
      <c r="A15" s="9" t="s">
        <v>36</v>
      </c>
      <c r="B15" s="9"/>
      <c r="C15" s="9" t="s">
        <v>38</v>
      </c>
      <c r="D15" s="9" t="s">
        <v>32</v>
      </c>
      <c r="E15" s="9">
        <v>19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 t="s">
        <v>39</v>
      </c>
      <c r="B16" s="9"/>
      <c r="C16" s="9" t="s">
        <v>40</v>
      </c>
      <c r="D16" s="9" t="s">
        <v>32</v>
      </c>
      <c r="E16" s="9">
        <v>18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 t="s">
        <v>39</v>
      </c>
      <c r="B17" s="9"/>
      <c r="C17" s="9" t="s">
        <v>41</v>
      </c>
      <c r="D17" s="9" t="s">
        <v>32</v>
      </c>
      <c r="E17" s="9">
        <v>13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ht="26.4" x14ac:dyDescent="0.25">
      <c r="A18" s="9" t="s">
        <v>43</v>
      </c>
      <c r="B18" s="9"/>
      <c r="C18" s="9" t="s">
        <v>42</v>
      </c>
      <c r="D18" s="9" t="s">
        <v>33</v>
      </c>
      <c r="E18" s="9">
        <v>24</v>
      </c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100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0"/>
        <v>100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x14ac:dyDescent="0.25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>MA. DE LA CRUZ PORRAS ARIAS</v>
      </c>
      <c r="C37" s="23"/>
      <c r="D37" s="23"/>
      <c r="E37" s="13"/>
      <c r="F37" s="13"/>
      <c r="G37" s="23" t="s">
        <v>45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Mary Porras</cp:lastModifiedBy>
  <cp:revision/>
  <dcterms:created xsi:type="dcterms:W3CDTF">2021-11-22T14:45:25Z</dcterms:created>
  <dcterms:modified xsi:type="dcterms:W3CDTF">2024-03-05T01:34:19Z</dcterms:modified>
  <cp:category/>
  <cp:contentStatus/>
</cp:coreProperties>
</file>