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PARCIAL 4\"/>
    </mc:Choice>
  </mc:AlternateContent>
  <xr:revisionPtr revIDLastSave="0" documentId="13_ncr:1_{5E3C242D-8CBC-4BC8-9CDA-14CABADDD23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20" i="24"/>
  <c r="L15" i="24"/>
  <c r="L16" i="24"/>
  <c r="L17" i="24"/>
  <c r="L18" i="24"/>
  <c r="L19" i="24"/>
  <c r="I15" i="24"/>
  <c r="I16" i="24"/>
  <c r="I17" i="24"/>
  <c r="I18" i="24"/>
  <c r="I19" i="24"/>
  <c r="L18" i="23"/>
  <c r="L19" i="23"/>
  <c r="I18" i="23"/>
  <c r="I19" i="23"/>
  <c r="L21" i="23"/>
  <c r="L15" i="23"/>
  <c r="L16" i="23"/>
  <c r="L17" i="23"/>
  <c r="I15" i="23"/>
  <c r="I16" i="23"/>
  <c r="I17" i="23"/>
  <c r="I20" i="23"/>
  <c r="I21" i="23"/>
  <c r="B10" i="22"/>
  <c r="I16" i="10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37" i="22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L14" i="25" l="1"/>
  <c r="E28" i="25"/>
  <c r="L14" i="24"/>
  <c r="E28" i="24"/>
  <c r="L14" i="23"/>
  <c r="E28" i="23"/>
  <c r="L14" i="22"/>
  <c r="E28" i="22"/>
  <c r="L25" i="10"/>
  <c r="I28" i="25" l="1"/>
  <c r="J28" i="25" s="1"/>
  <c r="L28" i="25"/>
  <c r="H28" i="25"/>
  <c r="I28" i="24"/>
  <c r="L28" i="24"/>
  <c r="I28" i="23"/>
  <c r="L28" i="23"/>
  <c r="L28" i="22"/>
  <c r="L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<sst xmlns="http://schemas.openxmlformats.org/spreadsheetml/2006/main" count="279" uniqueCount="54">
  <si>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</si>
  <si>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</si>
  <si>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</si>
  <si>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</si>
  <si>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</si>
  <si>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</si>
  <si>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</si>
  <si>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</si>
  <si>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</si>
  <si>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</si>
  <si>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</si>
  <si>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</si>
  <si>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</si>
  <si>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</si>
  <si>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</si>
  <si>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</si>
  <si>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</si>
  <si>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</si>
  <si>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</si>
  <si>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</si>
  <si>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</si>
  <si>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</si>
  <si>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</si>
  <si>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</si>
  <si>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</si>
  <si>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</si>
  <si>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</si>
  <si>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</si>
  <si>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</si>
  <si>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</si>
  <si>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</si>
  <si>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</si>
  <si>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</si>
  <si>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</si>
  <si>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</si>
  <si>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FEB-JUN 2024</t>
  </si>
  <si>
    <t>ADMINISTRACIÓN DEL MANTENIMIENTO</t>
  </si>
  <si>
    <t>601 A</t>
  </si>
  <si>
    <t>601 B</t>
  </si>
  <si>
    <t>INVESTIGACIÓN DE OPERACIONES I</t>
  </si>
  <si>
    <t>401 B</t>
  </si>
  <si>
    <t>401 C</t>
  </si>
  <si>
    <t>405 A</t>
  </si>
  <si>
    <t>MÉTODOS CUANTITATIVOS PARA ADMINISTRACIÓN</t>
  </si>
  <si>
    <t>FLOR ILIANA CHONTAL PELAYO</t>
  </si>
  <si>
    <t xml:space="preserve"> FLOR ILIANA CHONTAL PELAYO</t>
  </si>
  <si>
    <t>S/E</t>
  </si>
  <si>
    <t>II</t>
  </si>
  <si>
    <t>METODOS CUANTITATIVOS PARA ADMINISTRACIÓN</t>
  </si>
  <si>
    <t>III</t>
  </si>
  <si>
    <t>IV</t>
  </si>
  <si>
    <t>METODOS CUANTITATIVOS PARA ADMINISTRACION</t>
  </si>
  <si>
    <t>V</t>
  </si>
  <si>
    <t>INVESTIGACIÓN DE OPERCAIONES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</si>
</sst>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7" zoomScale="90" zoomScaleNormal="90" zoomScaleSheetLayoutView="100" workbookViewId="0">
      <selection activeCell="A16" sqref="A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36</v>
      </c>
      <c r="B14" s="9" t="s">
        <v>46</v>
      </c>
      <c r="C14" s="9" t="s">
        <v>37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36</v>
      </c>
      <c r="B15" s="9" t="s">
        <v>46</v>
      </c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32</v>
      </c>
      <c r="E16" s="9">
        <v>18</v>
      </c>
      <c r="F16" s="9">
        <v>13</v>
      </c>
      <c r="G16" s="9"/>
      <c r="H16" s="10"/>
      <c r="I16" s="9">
        <f t="shared" ref="I16:I18" si="0">(E16-SUM(F16:G16))-K16</f>
        <v>5</v>
      </c>
      <c r="J16" s="10"/>
      <c r="K16" s="9">
        <v>0</v>
      </c>
      <c r="L16" s="10">
        <v>0</v>
      </c>
      <c r="M16" s="9">
        <v>63</v>
      </c>
      <c r="N16" s="15">
        <v>0.72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32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79</v>
      </c>
      <c r="N17" s="15">
        <v>0.54</v>
      </c>
    </row>
    <row r="18" spans="1:14" s="11" customFormat="1" ht="26.4" x14ac:dyDescent="0.25">
      <c r="A18" s="21" t="s">
        <v>43</v>
      </c>
      <c r="B18" s="9" t="s">
        <v>21</v>
      </c>
      <c r="C18" s="9" t="s">
        <v>42</v>
      </c>
      <c r="D18" s="9" t="s">
        <v>33</v>
      </c>
      <c r="E18" s="9"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100</v>
      </c>
      <c r="F25" s="17">
        <f>SUM(F14:F24)</f>
        <v>49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75.333333333333329</v>
      </c>
      <c r="N25" s="19">
        <f>AVERAGE(N14:N24)</f>
        <v>0.64333333333333342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38" t="s">
        <v>27</v>
      </c>
      <c r="C30" s="38"/>
      <c r="D30" s="38"/>
      <c r="G30" s="23" t="s">
        <v>28</v>
      </c>
      <c r="H30" s="23"/>
      <c r="I30" s="23"/>
      <c r="J30" s="23"/>
    </row>
    <row r="31" spans="1:14" ht="62.25" customHeight="1" x14ac:dyDescent="0.25">
      <c r="B31" s="39"/>
      <c r="C31" s="39"/>
      <c r="D31" s="39"/>
      <c r="G31" s="35"/>
      <c r="H31" s="35"/>
      <c r="I31" s="35"/>
      <c r="J31" s="35"/>
    </row>
    <row r="32" spans="1:14" hidden="1" x14ac:dyDescent="0.25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5"/>
    <row r="34" spans="2:10" ht="45" customHeight="1" x14ac:dyDescent="0.25">
      <c r="B34" s="41" t="str">
        <f>B10</f>
        <v>MA. DE LA CRUZ PORRAS ARIAS</v>
      </c>
      <c r="C34" s="41"/>
      <c r="D34" s="41"/>
      <c r="E34" s="13"/>
      <c r="F34" s="13"/>
      <c r="G34" s="41" t="s">
        <v>44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90" zoomScaleNormal="90" zoomScaleSheetLayoutView="100" workbookViewId="0">
      <selection activeCell="L11" sqref="L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8" customHeight="1" x14ac:dyDescent="0.25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18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53</v>
      </c>
      <c r="N14" s="15">
        <v>0.69</v>
      </c>
    </row>
    <row r="15" spans="1:14" s="11" customFormat="1" ht="18.600000000000001" customHeight="1" x14ac:dyDescent="0.25">
      <c r="A15" s="9" t="s">
        <v>36</v>
      </c>
      <c r="B15" s="9" t="s">
        <v>47</v>
      </c>
      <c r="C15" s="9" t="s">
        <v>37</v>
      </c>
      <c r="D15" s="9" t="s">
        <v>32</v>
      </c>
      <c r="E15" s="9">
        <v>26</v>
      </c>
      <c r="F15" s="9">
        <v>23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79</v>
      </c>
      <c r="N15" s="15">
        <v>0.65</v>
      </c>
    </row>
    <row r="16" spans="1:14" s="11" customFormat="1" ht="20.399999999999999" customHeight="1" x14ac:dyDescent="0.25">
      <c r="A16" s="9" t="s">
        <v>36</v>
      </c>
      <c r="B16" s="9" t="s">
        <v>21</v>
      </c>
      <c r="C16" s="9" t="s">
        <v>38</v>
      </c>
      <c r="D16" s="9" t="s">
        <v>32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67</v>
      </c>
      <c r="N16" s="15">
        <v>0.84</v>
      </c>
    </row>
    <row r="17" spans="1:14" s="11" customFormat="1" ht="20.399999999999999" customHeight="1" x14ac:dyDescent="0.25">
      <c r="A17" s="9" t="s">
        <v>36</v>
      </c>
      <c r="B17" s="9" t="s">
        <v>47</v>
      </c>
      <c r="C17" s="9" t="s">
        <v>38</v>
      </c>
      <c r="D17" s="9" t="s">
        <v>32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0.79</v>
      </c>
    </row>
    <row r="18" spans="1:14" s="11" customFormat="1" ht="20.399999999999999" customHeight="1" x14ac:dyDescent="0.25">
      <c r="A18" s="9" t="s">
        <v>39</v>
      </c>
      <c r="B18" s="9" t="s">
        <v>46</v>
      </c>
      <c r="C18" s="9" t="s">
        <v>40</v>
      </c>
      <c r="D18" s="9" t="s">
        <v>32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2.8" customHeight="1" x14ac:dyDescent="0.25">
      <c r="A19" s="9" t="s">
        <v>39</v>
      </c>
      <c r="B19" s="9" t="s">
        <v>46</v>
      </c>
      <c r="C19" s="9" t="s">
        <v>41</v>
      </c>
      <c r="D19" s="9" t="s">
        <v>32</v>
      </c>
      <c r="E19" s="9">
        <v>13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26.4" x14ac:dyDescent="0.25">
      <c r="A20" s="9" t="s">
        <v>48</v>
      </c>
      <c r="B20" s="9" t="s">
        <v>47</v>
      </c>
      <c r="C20" s="9" t="s">
        <v>42</v>
      </c>
      <c r="D20" s="9" t="s">
        <v>33</v>
      </c>
      <c r="E20" s="9">
        <v>24</v>
      </c>
      <c r="F20" s="9">
        <v>15</v>
      </c>
      <c r="G20" s="9"/>
      <c r="H20" s="10"/>
      <c r="I20" s="9">
        <v>9</v>
      </c>
      <c r="J20" s="10"/>
      <c r="K20" s="9">
        <v>0</v>
      </c>
      <c r="L20" s="10">
        <v>0</v>
      </c>
      <c r="M20" s="9">
        <v>55</v>
      </c>
      <c r="N20" s="15">
        <v>0.63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87</v>
      </c>
      <c r="G28" s="17"/>
      <c r="H28" s="18"/>
      <c r="I28" s="17">
        <v>27</v>
      </c>
      <c r="J28" s="18"/>
      <c r="K28" s="17">
        <f>SUM(K14:K27)</f>
        <v>0</v>
      </c>
      <c r="L28" s="18">
        <f t="shared" si="0"/>
        <v>0</v>
      </c>
      <c r="M28" s="17">
        <f>AVERAGE(M14:M27)</f>
        <v>65.2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2" customHeight="1" x14ac:dyDescent="0.25">
      <c r="A14" s="9" t="str">
        <f>'1'!A14</f>
        <v>ADMINISTRACIÓN DEL MANTENIMIENTO</v>
      </c>
      <c r="B14" s="9" t="s">
        <v>49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22">
        <v>0.71</v>
      </c>
      <c r="N14" s="15">
        <v>0.81</v>
      </c>
    </row>
    <row r="15" spans="1:14" s="11" customFormat="1" ht="20.399999999999999" customHeight="1" x14ac:dyDescent="0.25">
      <c r="A15" s="9" t="s">
        <v>36</v>
      </c>
      <c r="B15" s="9" t="s">
        <v>49</v>
      </c>
      <c r="C15" s="9" t="s">
        <v>38</v>
      </c>
      <c r="D15" s="9" t="s">
        <v>32</v>
      </c>
      <c r="E15" s="9">
        <v>19</v>
      </c>
      <c r="F15" s="9">
        <v>14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0.62</v>
      </c>
      <c r="N15" s="15">
        <v>0.74</v>
      </c>
    </row>
    <row r="16" spans="1:14" s="11" customFormat="1" ht="21.6" customHeight="1" x14ac:dyDescent="0.25">
      <c r="A16" s="9" t="s">
        <v>39</v>
      </c>
      <c r="B16" s="9" t="s">
        <v>47</v>
      </c>
      <c r="C16" s="9" t="s">
        <v>40</v>
      </c>
      <c r="D16" s="9" t="s">
        <v>32</v>
      </c>
      <c r="E16" s="9">
        <v>18</v>
      </c>
      <c r="F16" s="9">
        <v>3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22">
        <v>0.14000000000000001</v>
      </c>
      <c r="N16" s="15">
        <v>0.17</v>
      </c>
    </row>
    <row r="17" spans="1:14" s="11" customFormat="1" ht="22.8" customHeight="1" x14ac:dyDescent="0.25">
      <c r="A17" s="9" t="s">
        <v>39</v>
      </c>
      <c r="B17" s="9" t="s">
        <v>49</v>
      </c>
      <c r="C17" s="9" t="s">
        <v>40</v>
      </c>
      <c r="D17" s="9" t="s">
        <v>32</v>
      </c>
      <c r="E17" s="9">
        <v>18</v>
      </c>
      <c r="F17" s="9">
        <v>8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22">
        <v>0.36</v>
      </c>
      <c r="N17" s="15">
        <v>0.44</v>
      </c>
    </row>
    <row r="18" spans="1:14" s="11" customFormat="1" ht="33" customHeight="1" x14ac:dyDescent="0.25">
      <c r="A18" s="9" t="s">
        <v>39</v>
      </c>
      <c r="B18" s="9" t="s">
        <v>47</v>
      </c>
      <c r="C18" s="9" t="s">
        <v>41</v>
      </c>
      <c r="D18" s="9" t="s">
        <v>32</v>
      </c>
      <c r="E18" s="9">
        <v>13</v>
      </c>
      <c r="F18" s="9">
        <v>5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22">
        <v>0.31</v>
      </c>
      <c r="N18" s="15">
        <v>0.38</v>
      </c>
    </row>
    <row r="19" spans="1:14" s="11" customFormat="1" ht="26.4" customHeight="1" x14ac:dyDescent="0.25">
      <c r="A19" s="9" t="s">
        <v>39</v>
      </c>
      <c r="B19" s="9" t="s">
        <v>49</v>
      </c>
      <c r="C19" s="9" t="s">
        <v>41</v>
      </c>
      <c r="D19" s="9" t="s">
        <v>32</v>
      </c>
      <c r="E19" s="9">
        <v>13</v>
      </c>
      <c r="F19" s="9">
        <v>5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22">
        <v>0.32</v>
      </c>
      <c r="N19" s="15">
        <v>0.38</v>
      </c>
    </row>
    <row r="20" spans="1:14" s="11" customFormat="1" ht="26.4" x14ac:dyDescent="0.25">
      <c r="A20" s="9" t="s">
        <v>51</v>
      </c>
      <c r="B20" s="9" t="s">
        <v>49</v>
      </c>
      <c r="C20" s="9" t="s">
        <v>42</v>
      </c>
      <c r="D20" s="9" t="s">
        <v>33</v>
      </c>
      <c r="E20" s="9">
        <v>24</v>
      </c>
      <c r="F20" s="9">
        <v>19</v>
      </c>
      <c r="G20" s="9"/>
      <c r="H20" s="10"/>
      <c r="I20" s="9">
        <f t="shared" si="0"/>
        <v>5</v>
      </c>
      <c r="J20" s="10"/>
      <c r="K20" s="9">
        <v>0</v>
      </c>
      <c r="L20" s="10">
        <f ca="1">K20/L20</f>
        <v>0</v>
      </c>
      <c r="M20" s="22">
        <v>0.68</v>
      </c>
      <c r="N20" s="15">
        <v>0.79</v>
      </c>
    </row>
    <row r="21" spans="1:14" s="11" customFormat="1" ht="26.4" x14ac:dyDescent="0.25">
      <c r="A21" s="9" t="s">
        <v>51</v>
      </c>
      <c r="B21" s="9" t="s">
        <v>50</v>
      </c>
      <c r="C21" s="9" t="s">
        <v>42</v>
      </c>
      <c r="D21" s="9" t="s">
        <v>33</v>
      </c>
      <c r="E21" s="9">
        <v>24</v>
      </c>
      <c r="F21" s="9">
        <v>22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22">
        <v>0.85</v>
      </c>
      <c r="N21" s="15">
        <v>0.88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98</v>
      </c>
      <c r="G28" s="17"/>
      <c r="H28" s="18"/>
      <c r="I28" s="17">
        <f t="shared" si="0"/>
        <v>57</v>
      </c>
      <c r="J28" s="18"/>
      <c r="K28" s="17">
        <f>SUM(K14:K27)</f>
        <v>0</v>
      </c>
      <c r="L28" s="18">
        <f t="shared" si="1"/>
        <v>0</v>
      </c>
      <c r="M28" s="17">
        <f>AVERAGE(M14:M27)</f>
        <v>0.49875000000000003</v>
      </c>
      <c r="N28" s="19">
        <f>AVERAGE(N14:N27)</f>
        <v>0.57374999999999998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Normal="10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8" customHeight="1" x14ac:dyDescent="0.25">
      <c r="A14" s="9" t="str">
        <f>'1'!A14</f>
        <v>ADMINISTRACIÓN DEL MANTENIMIENTO</v>
      </c>
      <c r="B14" s="9" t="s">
        <v>50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23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0.81</v>
      </c>
      <c r="N14" s="15">
        <v>0.57999999999999996</v>
      </c>
    </row>
    <row r="15" spans="1:14" s="11" customFormat="1" ht="24" customHeight="1" x14ac:dyDescent="0.25">
      <c r="A15" s="9" t="s">
        <v>36</v>
      </c>
      <c r="B15" s="9" t="s">
        <v>52</v>
      </c>
      <c r="C15" s="9" t="s">
        <v>37</v>
      </c>
      <c r="D15" s="9" t="s">
        <v>32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0.92</v>
      </c>
      <c r="N15" s="15">
        <v>0.73</v>
      </c>
    </row>
    <row r="16" spans="1:14" s="11" customFormat="1" ht="22.8" customHeight="1" x14ac:dyDescent="0.25">
      <c r="A16" s="9" t="s">
        <v>36</v>
      </c>
      <c r="B16" s="9" t="s">
        <v>50</v>
      </c>
      <c r="C16" s="9" t="s">
        <v>38</v>
      </c>
      <c r="D16" s="9" t="s">
        <v>32</v>
      </c>
      <c r="E16" s="9">
        <v>19</v>
      </c>
      <c r="F16" s="9">
        <v>15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22">
        <v>0.79</v>
      </c>
      <c r="N16" s="15">
        <v>0.63</v>
      </c>
    </row>
    <row r="17" spans="1:14" s="11" customFormat="1" ht="22.2" customHeight="1" x14ac:dyDescent="0.25">
      <c r="A17" s="9" t="s">
        <v>36</v>
      </c>
      <c r="B17" s="9" t="s">
        <v>52</v>
      </c>
      <c r="C17" s="9" t="s">
        <v>38</v>
      </c>
      <c r="D17" s="9" t="s">
        <v>32</v>
      </c>
      <c r="E17" s="9">
        <v>19</v>
      </c>
      <c r="F17" s="9">
        <v>18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2">
        <v>0.94</v>
      </c>
      <c r="N17" s="15">
        <v>0.79</v>
      </c>
    </row>
    <row r="18" spans="1:14" s="11" customFormat="1" ht="21" customHeight="1" x14ac:dyDescent="0.25">
      <c r="A18" s="9" t="s">
        <v>39</v>
      </c>
      <c r="B18" s="9" t="s">
        <v>50</v>
      </c>
      <c r="C18" s="9" t="s">
        <v>40</v>
      </c>
      <c r="D18" s="9" t="s">
        <v>32</v>
      </c>
      <c r="E18" s="9">
        <v>18</v>
      </c>
      <c r="F18" s="9">
        <v>4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22">
        <v>0.39</v>
      </c>
      <c r="N18" s="15">
        <v>0.44</v>
      </c>
    </row>
    <row r="19" spans="1:14" s="11" customFormat="1" ht="21.6" customHeight="1" x14ac:dyDescent="0.25">
      <c r="A19" s="9" t="s">
        <v>53</v>
      </c>
      <c r="B19" s="9" t="s">
        <v>50</v>
      </c>
      <c r="C19" s="9" t="s">
        <v>41</v>
      </c>
      <c r="D19" s="9" t="s">
        <v>32</v>
      </c>
      <c r="E19" s="9">
        <v>13</v>
      </c>
      <c r="F19" s="9">
        <v>6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22">
        <v>0.5</v>
      </c>
      <c r="N19" s="15">
        <v>0.62</v>
      </c>
    </row>
    <row r="20" spans="1:14" s="11" customFormat="1" ht="34.799999999999997" customHeight="1" x14ac:dyDescent="0.25">
      <c r="A20" s="9" t="s">
        <v>51</v>
      </c>
      <c r="B20" s="9" t="s">
        <v>52</v>
      </c>
      <c r="C20" s="9" t="s">
        <v>42</v>
      </c>
      <c r="D20" s="9" t="s">
        <v>33</v>
      </c>
      <c r="E20" s="9">
        <v>24</v>
      </c>
      <c r="F20" s="9">
        <v>22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22">
        <v>0.86</v>
      </c>
      <c r="N20" s="15">
        <v>0.67</v>
      </c>
    </row>
    <row r="21" spans="1:14" s="11" customFormat="1" ht="18.600000000000001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111</v>
      </c>
      <c r="G28" s="17"/>
      <c r="H28" s="18"/>
      <c r="I28" s="17">
        <f t="shared" si="0"/>
        <v>34</v>
      </c>
      <c r="J28" s="18"/>
      <c r="K28" s="17">
        <f>SUM(K14:K27)</f>
        <v>0</v>
      </c>
      <c r="L28" s="18">
        <f t="shared" si="1"/>
        <v>0</v>
      </c>
      <c r="M28" s="17">
        <f>AVERAGE(M14:M27)</f>
        <v>0.74428571428571433</v>
      </c>
      <c r="N28" s="19">
        <f>AVERAGE(N14:N27)</f>
        <v>0.63714285714285712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S32" sqref="S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26</v>
      </c>
      <c r="F14" s="9"/>
      <c r="G14" s="9"/>
      <c r="H14" s="10">
        <f>(F14+G14)/E14</f>
        <v>0</v>
      </c>
      <c r="I14" s="9">
        <f t="shared" ref="I14:I28" si="0">(E14-SUM(F14:G14))-K14</f>
        <v>26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2024-06-04T17:15:37Z</dcterms:modified>
  <cp:category/>
  <cp:contentStatus/>
</cp:coreProperties>
</file>