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checkCompatibility="1" autoCompressPictures="0"/>
  <bookViews>
    <workbookView xWindow="4100" yWindow="0" windowWidth="23220" windowHeight="13840" tabRatio="500" activeTab="2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4000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A14" i="5" l="1"/>
  <c r="E16" i="5"/>
  <c r="I16" i="5"/>
  <c r="E17" i="3"/>
  <c r="I27" i="1"/>
  <c r="I26" i="1"/>
  <c r="I25" i="1"/>
  <c r="I24" i="1"/>
  <c r="I23" i="1"/>
  <c r="I22" i="1"/>
  <c r="I21" i="1"/>
  <c r="I20" i="1"/>
  <c r="I19" i="1"/>
  <c r="I18" i="1"/>
  <c r="B10" i="5"/>
  <c r="B37" i="5"/>
  <c r="N28" i="5"/>
  <c r="M28" i="5"/>
  <c r="K28" i="5"/>
  <c r="E14" i="5"/>
  <c r="E15" i="5"/>
  <c r="E17" i="5"/>
  <c r="E20" i="5"/>
  <c r="E21" i="5"/>
  <c r="E22" i="5"/>
  <c r="E23" i="5"/>
  <c r="E24" i="5"/>
  <c r="E25" i="5"/>
  <c r="E26" i="5"/>
  <c r="E27" i="5"/>
  <c r="E28" i="5"/>
  <c r="L28" i="5"/>
  <c r="F28" i="5"/>
  <c r="G28" i="5"/>
  <c r="I28" i="5"/>
  <c r="J28" i="5"/>
  <c r="H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D22" i="5"/>
  <c r="C22" i="5"/>
  <c r="A22" i="5"/>
  <c r="D21" i="5"/>
  <c r="C21" i="5"/>
  <c r="A21" i="5"/>
  <c r="D20" i="5"/>
  <c r="C20" i="5"/>
  <c r="A20" i="5"/>
  <c r="C19" i="5"/>
  <c r="A19" i="5"/>
  <c r="L17" i="5"/>
  <c r="D17" i="5"/>
  <c r="L16" i="5"/>
  <c r="D16" i="5"/>
  <c r="L15" i="5"/>
  <c r="D15" i="5"/>
  <c r="L14" i="5"/>
  <c r="D14" i="5"/>
  <c r="L8" i="5"/>
  <c r="H8" i="5"/>
  <c r="E8" i="5"/>
  <c r="B10" i="4"/>
  <c r="B37" i="4"/>
  <c r="I17" i="4"/>
  <c r="D17" i="4"/>
  <c r="I16" i="4"/>
  <c r="D16" i="4"/>
  <c r="E15" i="4"/>
  <c r="I15" i="4"/>
  <c r="D15" i="4"/>
  <c r="C15" i="4"/>
  <c r="A15" i="4"/>
  <c r="E14" i="4"/>
  <c r="I14" i="4"/>
  <c r="D14" i="4"/>
  <c r="C14" i="4"/>
  <c r="A14" i="4"/>
  <c r="L8" i="4"/>
  <c r="H8" i="4"/>
  <c r="E8" i="4"/>
  <c r="B10" i="3"/>
  <c r="B37" i="3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D17" i="3"/>
  <c r="C17" i="3"/>
  <c r="A17" i="3"/>
  <c r="E16" i="3"/>
  <c r="I16" i="3"/>
  <c r="D16" i="3"/>
  <c r="C16" i="3"/>
  <c r="A16" i="3"/>
  <c r="E15" i="3"/>
  <c r="I15" i="3"/>
  <c r="D15" i="3"/>
  <c r="C15" i="3"/>
  <c r="A15" i="3"/>
  <c r="E14" i="3"/>
  <c r="D14" i="3"/>
  <c r="C14" i="3"/>
  <c r="A14" i="3"/>
  <c r="L8" i="3"/>
  <c r="H8" i="3"/>
  <c r="E8" i="3"/>
  <c r="B10" i="2"/>
  <c r="B37" i="2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A19" i="2"/>
  <c r="A18" i="2"/>
  <c r="E17" i="2"/>
  <c r="I17" i="2"/>
  <c r="D17" i="2"/>
  <c r="C17" i="2"/>
  <c r="A17" i="2"/>
  <c r="E16" i="2"/>
  <c r="I16" i="2"/>
  <c r="D16" i="2"/>
  <c r="C16" i="2"/>
  <c r="A16" i="2"/>
  <c r="E15" i="2"/>
  <c r="I15" i="2"/>
  <c r="D15" i="2"/>
  <c r="C15" i="2"/>
  <c r="A15" i="2"/>
  <c r="E14" i="2"/>
  <c r="I14" i="2"/>
  <c r="D14" i="2"/>
  <c r="C14" i="2"/>
  <c r="A14" i="2"/>
  <c r="L8" i="2"/>
  <c r="H8" i="2"/>
  <c r="E8" i="2"/>
  <c r="B37" i="1"/>
  <c r="I17" i="1"/>
  <c r="I16" i="1"/>
  <c r="I15" i="1"/>
</calcChain>
</file>

<file path=xl/sharedStrings.xml><?xml version="1.0" encoding="utf-8"?>
<sst xmlns="http://schemas.openxmlformats.org/spreadsheetml/2006/main" count="205" uniqueCount="57">
  <si>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</si>
  <si>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</si>
  <si>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</si>
  <si>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</si>
  <si>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</si>
  <si>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</si>
  <si>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</si>
  <si>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</si>
  <si>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</si>
  <si>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</si>
  <si>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</si>
  <si>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</si>
  <si>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</si>
  <si>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</si>
  <si>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</si>
  <si>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</si>
  <si>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</si>
  <si>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</si>
  <si>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</si>
  <si>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</si>
  <si>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</si>
  <si>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</si>
  <si>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</si>
  <si>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</si>
  <si>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</si>
  <si>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</si>
  <si>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</si>
  <si>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</si>
  <si>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</si>
  <si>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</si>
  <si>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</si>
  <si>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</si>
  <si>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</si>
  <si>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MTI. MARTHA LAURA SEDAS CARDENAS</t>
  </si>
  <si>
    <t>ISIC</t>
  </si>
  <si>
    <t>PROFESOR(A):</t>
  </si>
  <si>
    <t>1º</t>
  </si>
  <si>
    <t>II</t>
  </si>
  <si>
    <t>III</t>
  </si>
  <si>
    <t>IV</t>
  </si>
  <si>
    <t>T</t>
  </si>
  <si>
    <t>ISC. LILY ALEJANDRA MEDRANO MENDOZA</t>
  </si>
  <si>
    <t>ISC. DIEGO DE JESUS VELAZQUEZ LUCHO</t>
  </si>
  <si>
    <t>FUNDAMENTOS DE INVESTIGACION</t>
  </si>
  <si>
    <t>ISC. DIEGO DE JESUS VELASQUEZ LUCHO</t>
  </si>
  <si>
    <t>TALLER DE COMPETENCIAS</t>
  </si>
  <si>
    <t>REDES DE COMPUTADORAS-A</t>
  </si>
  <si>
    <t>REDES DE COMPUTADORAS -B</t>
  </si>
  <si>
    <t>804IN</t>
  </si>
  <si>
    <t>604A</t>
  </si>
  <si>
    <t>604B</t>
  </si>
  <si>
    <t>804A</t>
  </si>
  <si>
    <t>ADMINISTRACION DE REDES</t>
  </si>
  <si>
    <t>REDES DE COMPUTADORAS-B</t>
  </si>
  <si>
    <t>8041N</t>
  </si>
  <si>
    <t>ANALISIS Y DISEÑO DE LOS PROCESOS DE NEGOCIOS</t>
  </si>
  <si>
    <t>FEB-JUNIO-2024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</si>
</sst>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8"/>
      <color theme="1"/>
      <name val="Arial"/>
    </font>
    <font>
      <sz val="9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9" Type="http://customschemas.google.com/relationships/workbookmetadata" Target="metadata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>
      <selection activeCell="P24" sqref="P24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9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2" t="s">
        <v>3</v>
      </c>
      <c r="B6" s="30"/>
      <c r="C6" s="30"/>
      <c r="D6" s="30"/>
      <c r="E6" s="35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3" t="s">
        <v>36</v>
      </c>
      <c r="C8" s="34"/>
      <c r="D8" s="5" t="s">
        <v>6</v>
      </c>
      <c r="E8" s="6">
        <v>4</v>
      </c>
      <c r="F8" s="1"/>
      <c r="G8" s="4" t="s">
        <v>7</v>
      </c>
      <c r="H8" s="6">
        <v>4</v>
      </c>
      <c r="I8" s="40" t="s">
        <v>8</v>
      </c>
      <c r="J8" s="30"/>
      <c r="K8" s="30"/>
      <c r="L8" s="33" t="s">
        <v>56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35</v>
      </c>
      <c r="B10" s="33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55</v>
      </c>
      <c r="B14" s="10" t="s">
        <v>21</v>
      </c>
      <c r="C14" s="11" t="s">
        <v>48</v>
      </c>
      <c r="D14" s="10" t="s">
        <v>34</v>
      </c>
      <c r="E14" s="11">
        <v>16</v>
      </c>
      <c r="F14" s="11">
        <v>14</v>
      </c>
      <c r="G14" s="10"/>
      <c r="H14" s="12"/>
      <c r="I14" s="10">
        <v>2</v>
      </c>
      <c r="J14" s="12"/>
      <c r="K14" s="10">
        <v>0</v>
      </c>
      <c r="L14" s="12">
        <v>0</v>
      </c>
      <c r="M14" s="10">
        <v>69.37</v>
      </c>
      <c r="N14" s="13">
        <v>0.87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9" t="s">
        <v>46</v>
      </c>
      <c r="B15" s="11" t="s">
        <v>21</v>
      </c>
      <c r="C15" s="11" t="s">
        <v>49</v>
      </c>
      <c r="D15" s="11" t="s">
        <v>34</v>
      </c>
      <c r="E15" s="11">
        <v>21</v>
      </c>
      <c r="F15" s="10">
        <v>15</v>
      </c>
      <c r="G15" s="10"/>
      <c r="H15" s="12"/>
      <c r="I15" s="10">
        <f t="shared" ref="I15:I27" si="0">(E15-SUM(F15:G15))-K15</f>
        <v>6</v>
      </c>
      <c r="J15" s="12"/>
      <c r="K15" s="10">
        <v>0</v>
      </c>
      <c r="L15" s="12">
        <v>0</v>
      </c>
      <c r="M15" s="10">
        <v>65.47</v>
      </c>
      <c r="N15" s="13">
        <v>0.71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6" t="s">
        <v>47</v>
      </c>
      <c r="B16" s="11" t="s">
        <v>21</v>
      </c>
      <c r="C16" s="11" t="s">
        <v>50</v>
      </c>
      <c r="D16" s="11" t="s">
        <v>34</v>
      </c>
      <c r="E16" s="11">
        <v>16</v>
      </c>
      <c r="F16" s="10">
        <v>12</v>
      </c>
      <c r="G16" s="10"/>
      <c r="H16" s="12"/>
      <c r="I16" s="10">
        <f t="shared" si="0"/>
        <v>4</v>
      </c>
      <c r="J16" s="12"/>
      <c r="K16" s="10">
        <v>0</v>
      </c>
      <c r="L16" s="12">
        <v>0</v>
      </c>
      <c r="M16" s="10">
        <v>61.25</v>
      </c>
      <c r="N16" s="13">
        <v>0.75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3" t="s">
        <v>52</v>
      </c>
      <c r="B17" s="11" t="s">
        <v>21</v>
      </c>
      <c r="C17" s="11" t="s">
        <v>51</v>
      </c>
      <c r="D17" s="11" t="s">
        <v>34</v>
      </c>
      <c r="E17" s="11">
        <v>20</v>
      </c>
      <c r="F17" s="10">
        <v>20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90.25</v>
      </c>
      <c r="N17" s="13">
        <v>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9"/>
      <c r="B18" s="10"/>
      <c r="C18" s="10"/>
      <c r="D18" s="10"/>
      <c r="E18" s="10"/>
      <c r="F18" s="10"/>
      <c r="G18" s="10"/>
      <c r="H18" s="12"/>
      <c r="I18" s="10">
        <f t="shared" si="0"/>
        <v>0</v>
      </c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9"/>
      <c r="B19" s="10"/>
      <c r="C19" s="10"/>
      <c r="D19" s="10"/>
      <c r="E19" s="10"/>
      <c r="F19" s="10"/>
      <c r="G19" s="10"/>
      <c r="H19" s="12"/>
      <c r="I19" s="11">
        <f t="shared" si="0"/>
        <v>0</v>
      </c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0"/>
      <c r="C20" s="10"/>
      <c r="D20" s="10"/>
      <c r="E20" s="10"/>
      <c r="F20" s="10"/>
      <c r="G20" s="10"/>
      <c r="H20" s="12"/>
      <c r="I20" s="11">
        <f t="shared" si="0"/>
        <v>0</v>
      </c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0"/>
      <c r="C21" s="10"/>
      <c r="D21" s="10"/>
      <c r="E21" s="10"/>
      <c r="F21" s="10"/>
      <c r="G21" s="10"/>
      <c r="H21" s="12"/>
      <c r="I21" s="11">
        <f t="shared" si="0"/>
        <v>0</v>
      </c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0"/>
      <c r="C22" s="10"/>
      <c r="D22" s="10"/>
      <c r="E22" s="10"/>
      <c r="F22" s="10"/>
      <c r="G22" s="10"/>
      <c r="H22" s="12"/>
      <c r="I22" s="11">
        <f t="shared" si="0"/>
        <v>0</v>
      </c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0"/>
      <c r="C23" s="10"/>
      <c r="D23" s="10"/>
      <c r="E23" s="10"/>
      <c r="F23" s="10"/>
      <c r="G23" s="10"/>
      <c r="H23" s="12"/>
      <c r="I23" s="11">
        <f t="shared" si="0"/>
        <v>0</v>
      </c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0"/>
      <c r="C24" s="10"/>
      <c r="D24" s="10"/>
      <c r="E24" s="10"/>
      <c r="F24" s="10"/>
      <c r="G24" s="10"/>
      <c r="H24" s="12"/>
      <c r="I24" s="11">
        <f t="shared" si="0"/>
        <v>0</v>
      </c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0"/>
      <c r="C25" s="10"/>
      <c r="D25" s="10"/>
      <c r="E25" s="10"/>
      <c r="F25" s="10"/>
      <c r="G25" s="10"/>
      <c r="H25" s="12"/>
      <c r="I25" s="11">
        <f t="shared" si="0"/>
        <v>0</v>
      </c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0"/>
      <c r="C26" s="10"/>
      <c r="D26" s="10"/>
      <c r="E26" s="10"/>
      <c r="F26" s="10"/>
      <c r="G26" s="10"/>
      <c r="H26" s="12"/>
      <c r="I26" s="11">
        <f t="shared" si="0"/>
        <v>0</v>
      </c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0"/>
      <c r="C27" s="10"/>
      <c r="D27" s="10"/>
      <c r="E27" s="10"/>
      <c r="F27" s="10"/>
      <c r="G27" s="10"/>
      <c r="H27" s="12"/>
      <c r="I27" s="11">
        <f t="shared" si="0"/>
        <v>0</v>
      </c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>
        <v>106</v>
      </c>
      <c r="F28" s="17">
        <v>100</v>
      </c>
      <c r="G28" s="17">
        <v>0</v>
      </c>
      <c r="H28" s="18"/>
      <c r="I28" s="17">
        <v>6</v>
      </c>
      <c r="J28" s="18"/>
      <c r="K28" s="17">
        <v>0</v>
      </c>
      <c r="L28" s="18">
        <v>0</v>
      </c>
      <c r="M28" s="17">
        <v>72.599999999999994</v>
      </c>
      <c r="N28" s="19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8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9" t="s">
        <v>27</v>
      </c>
      <c r="C33" s="30"/>
      <c r="D33" s="30"/>
      <c r="E33" s="1"/>
      <c r="F33" s="1"/>
      <c r="G33" s="31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50"/>
      <c r="C34" s="34"/>
      <c r="D34" s="34"/>
      <c r="E34" s="1"/>
      <c r="F34" s="1"/>
      <c r="G34" s="33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1" t="s">
        <v>29</v>
      </c>
      <c r="B35" s="30"/>
      <c r="C35" s="7"/>
      <c r="D35" s="1"/>
      <c r="E35" s="51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6" t="str">
        <f>B10</f>
        <v>MTI. MARTHA LAURA SEDAS CARDENAS</v>
      </c>
      <c r="C37" s="30"/>
      <c r="D37" s="30"/>
      <c r="E37" s="22"/>
      <c r="F37" s="22"/>
      <c r="G37" s="47" t="s">
        <v>42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>
      <selection activeCell="N18" sqref="N18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2" t="s">
        <v>3</v>
      </c>
      <c r="B6" s="30"/>
      <c r="C6" s="30"/>
      <c r="D6" s="30"/>
      <c r="E6" s="35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3">
        <v>2</v>
      </c>
      <c r="C8" s="34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0" t="s">
        <v>8</v>
      </c>
      <c r="J8" s="30"/>
      <c r="K8" s="30"/>
      <c r="L8" s="33" t="str">
        <f>'1'!L8</f>
        <v>FEB-JUNIO-2024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3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ANALISIS Y DISEÑO DE LOS PROCESOS DE NEGOCIOS</v>
      </c>
      <c r="B14" s="10" t="s">
        <v>37</v>
      </c>
      <c r="C14" s="10" t="str">
        <f>'1'!C14</f>
        <v>804IN</v>
      </c>
      <c r="D14" s="10" t="str">
        <f>'1'!D14</f>
        <v>ISIC</v>
      </c>
      <c r="E14" s="10">
        <f>'1'!E14</f>
        <v>16</v>
      </c>
      <c r="F14" s="10">
        <v>15</v>
      </c>
      <c r="G14" s="10"/>
      <c r="H14" s="12"/>
      <c r="I14" s="10">
        <f t="shared" ref="I14:I17" si="0">(E14-SUM(F14:G14))-K14</f>
        <v>1</v>
      </c>
      <c r="J14" s="12"/>
      <c r="K14" s="10">
        <v>0</v>
      </c>
      <c r="L14" s="12">
        <v>0</v>
      </c>
      <c r="M14" s="10">
        <v>78.12</v>
      </c>
      <c r="N14" s="13">
        <v>0.62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REDES DE COMPUTADORAS-A</v>
      </c>
      <c r="B15" s="10" t="s">
        <v>37</v>
      </c>
      <c r="C15" s="10" t="str">
        <f>'1'!C15</f>
        <v>604A</v>
      </c>
      <c r="D15" s="10" t="str">
        <f>'1'!D15</f>
        <v>ISIC</v>
      </c>
      <c r="E15" s="10">
        <f>'1'!E15</f>
        <v>21</v>
      </c>
      <c r="F15" s="10">
        <v>15</v>
      </c>
      <c r="G15" s="10"/>
      <c r="H15" s="12"/>
      <c r="I15" s="10">
        <f t="shared" si="0"/>
        <v>6</v>
      </c>
      <c r="J15" s="12"/>
      <c r="K15" s="10">
        <v>0</v>
      </c>
      <c r="L15" s="12">
        <v>0</v>
      </c>
      <c r="M15" s="10">
        <v>78.33</v>
      </c>
      <c r="N15" s="13">
        <v>0.61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REDES DE COMPUTADORAS -B</v>
      </c>
      <c r="B16" s="10" t="s">
        <v>37</v>
      </c>
      <c r="C16" s="10" t="str">
        <f>'1'!C16</f>
        <v>604B</v>
      </c>
      <c r="D16" s="10" t="str">
        <f>'1'!D16</f>
        <v>ISIC</v>
      </c>
      <c r="E16" s="10">
        <f>'1'!E16</f>
        <v>16</v>
      </c>
      <c r="F16" s="10">
        <v>12</v>
      </c>
      <c r="G16" s="10"/>
      <c r="H16" s="12"/>
      <c r="I16" s="10">
        <f t="shared" si="0"/>
        <v>4</v>
      </c>
      <c r="J16" s="12"/>
      <c r="K16" s="10">
        <v>0</v>
      </c>
      <c r="L16" s="12">
        <v>0</v>
      </c>
      <c r="M16" s="10">
        <v>82.5</v>
      </c>
      <c r="N16" s="13">
        <v>0.62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ADMINISTRACION DE REDES</v>
      </c>
      <c r="B17" s="10" t="s">
        <v>37</v>
      </c>
      <c r="C17" s="10" t="str">
        <f>'1'!C17</f>
        <v>804A</v>
      </c>
      <c r="D17" s="10" t="str">
        <f>'1'!D17</f>
        <v>ISIC</v>
      </c>
      <c r="E17" s="10">
        <f>'1'!E17</f>
        <v>20</v>
      </c>
      <c r="F17" s="10">
        <v>20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76.25</v>
      </c>
      <c r="N17" s="13">
        <v>0.8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>
        <f>'1'!A18</f>
        <v>0</v>
      </c>
      <c r="B18" s="10"/>
      <c r="C18" s="10"/>
      <c r="D18" s="10"/>
      <c r="E18" s="10"/>
      <c r="F18" s="10"/>
      <c r="G18" s="10"/>
      <c r="H18" s="12"/>
      <c r="I18" s="11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/>
      <c r="D19" s="10"/>
      <c r="E19" s="10"/>
      <c r="F19" s="10"/>
      <c r="G19" s="10"/>
      <c r="H19" s="12"/>
      <c r="I19" s="11"/>
      <c r="J19" s="12"/>
      <c r="K19" s="11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8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9" t="s">
        <v>27</v>
      </c>
      <c r="C33" s="30"/>
      <c r="D33" s="30"/>
      <c r="E33" s="1"/>
      <c r="F33" s="1"/>
      <c r="G33" s="31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50"/>
      <c r="C34" s="34"/>
      <c r="D34" s="34"/>
      <c r="E34" s="1"/>
      <c r="F34" s="1"/>
      <c r="G34" s="33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1" t="s">
        <v>29</v>
      </c>
      <c r="B35" s="30"/>
      <c r="C35" s="7"/>
      <c r="D35" s="1"/>
      <c r="E35" s="51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6" t="str">
        <f>B10</f>
        <v>MTI. MARTHA LAURA SEDAS CARDENAS</v>
      </c>
      <c r="C37" s="30"/>
      <c r="D37" s="30"/>
      <c r="E37" s="22"/>
      <c r="F37" s="22"/>
      <c r="G37" s="47" t="s">
        <v>41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abSelected="1" topLeftCell="A5" workbookViewId="0">
      <selection activeCell="M15" sqref="M15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2" t="s">
        <v>3</v>
      </c>
      <c r="B6" s="30"/>
      <c r="C6" s="30"/>
      <c r="D6" s="30"/>
      <c r="E6" s="35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3">
        <v>3</v>
      </c>
      <c r="C8" s="34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0" t="s">
        <v>8</v>
      </c>
      <c r="J8" s="30"/>
      <c r="K8" s="30"/>
      <c r="L8" s="33" t="str">
        <f>'1'!L8</f>
        <v>FEB-JUNIO-2024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3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ANALISIS Y DISEÑO DE LOS PROCESOS DE NEGOCIOS</v>
      </c>
      <c r="B14" s="10" t="s">
        <v>38</v>
      </c>
      <c r="C14" s="10" t="str">
        <f>'1'!C14</f>
        <v>804IN</v>
      </c>
      <c r="D14" s="10" t="str">
        <f>'1'!D14</f>
        <v>ISIC</v>
      </c>
      <c r="E14" s="10">
        <f>'1'!E14</f>
        <v>16</v>
      </c>
      <c r="F14" s="11">
        <v>16</v>
      </c>
      <c r="G14" s="10"/>
      <c r="H14" s="12"/>
      <c r="I14" s="10">
        <v>0</v>
      </c>
      <c r="J14" s="12"/>
      <c r="K14" s="10">
        <v>0</v>
      </c>
      <c r="L14" s="12">
        <v>0</v>
      </c>
      <c r="M14" s="10">
        <v>84.68</v>
      </c>
      <c r="N14" s="13">
        <v>0.87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REDES DE COMPUTADORAS-A</v>
      </c>
      <c r="B15" s="10" t="s">
        <v>38</v>
      </c>
      <c r="C15" s="10" t="str">
        <f>'1'!C15</f>
        <v>604A</v>
      </c>
      <c r="D15" s="10" t="str">
        <f>'1'!D15</f>
        <v>ISIC</v>
      </c>
      <c r="E15" s="10">
        <f>'1'!E15</f>
        <v>21</v>
      </c>
      <c r="F15" s="10">
        <v>14</v>
      </c>
      <c r="G15" s="10"/>
      <c r="H15" s="12"/>
      <c r="I15" s="10">
        <f t="shared" ref="I15:I16" si="0">(E15-SUM(F15:G15))-K15</f>
        <v>7</v>
      </c>
      <c r="J15" s="12"/>
      <c r="K15" s="10">
        <v>0</v>
      </c>
      <c r="L15" s="12">
        <v>0</v>
      </c>
      <c r="M15" s="10">
        <v>51</v>
      </c>
      <c r="N15" s="13">
        <v>0.66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REDES DE COMPUTADORAS -B</v>
      </c>
      <c r="B16" s="10" t="s">
        <v>38</v>
      </c>
      <c r="C16" s="10" t="str">
        <f>'1'!C16</f>
        <v>604B</v>
      </c>
      <c r="D16" s="10" t="str">
        <f>'1'!D16</f>
        <v>ISIC</v>
      </c>
      <c r="E16" s="10">
        <f>'1'!E16</f>
        <v>16</v>
      </c>
      <c r="F16" s="10">
        <v>12</v>
      </c>
      <c r="G16" s="10"/>
      <c r="H16" s="12"/>
      <c r="I16" s="10">
        <f t="shared" si="0"/>
        <v>4</v>
      </c>
      <c r="J16" s="12"/>
      <c r="K16" s="10">
        <v>0</v>
      </c>
      <c r="L16" s="12">
        <v>0</v>
      </c>
      <c r="M16" s="10">
        <v>66.25</v>
      </c>
      <c r="N16" s="13">
        <v>0.75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ADMINISTRACION DE REDES</v>
      </c>
      <c r="B17" s="10" t="s">
        <v>38</v>
      </c>
      <c r="C17" s="10" t="str">
        <f>'1'!C17</f>
        <v>804A</v>
      </c>
      <c r="D17" s="10" t="str">
        <f>'1'!D17</f>
        <v>ISIC</v>
      </c>
      <c r="E17" s="10">
        <f>'1'!E17</f>
        <v>20</v>
      </c>
      <c r="F17" s="10">
        <v>20</v>
      </c>
      <c r="G17" s="10"/>
      <c r="H17" s="12"/>
      <c r="I17" s="11">
        <v>2</v>
      </c>
      <c r="J17" s="12"/>
      <c r="K17" s="10">
        <v>0</v>
      </c>
      <c r="L17" s="12">
        <v>0</v>
      </c>
      <c r="M17" s="10">
        <v>85.75</v>
      </c>
      <c r="N17" s="13">
        <v>0.2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/>
      <c r="B18" s="10"/>
      <c r="C18" s="10"/>
      <c r="D18" s="10"/>
      <c r="E18" s="10"/>
      <c r="F18" s="10"/>
      <c r="G18" s="10"/>
      <c r="H18" s="12"/>
      <c r="I18" s="11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0"/>
      <c r="C19" s="10"/>
      <c r="D19" s="10"/>
      <c r="E19" s="10"/>
      <c r="F19" s="10"/>
      <c r="G19" s="10"/>
      <c r="H19" s="12"/>
      <c r="I19" s="11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/>
      <c r="B20" s="10"/>
      <c r="C20" s="10"/>
      <c r="D20" s="10"/>
      <c r="E20" s="10"/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8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9" t="s">
        <v>27</v>
      </c>
      <c r="C33" s="30"/>
      <c r="D33" s="30"/>
      <c r="E33" s="1"/>
      <c r="F33" s="1"/>
      <c r="G33" s="31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50"/>
      <c r="C34" s="34"/>
      <c r="D34" s="34"/>
      <c r="E34" s="1"/>
      <c r="F34" s="1"/>
      <c r="G34" s="33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1" t="s">
        <v>29</v>
      </c>
      <c r="B35" s="30"/>
      <c r="C35" s="7"/>
      <c r="D35" s="1"/>
      <c r="E35" s="51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6" t="str">
        <f>B10</f>
        <v>MTI. MARTHA LAURA SEDAS CARDENAS</v>
      </c>
      <c r="C37" s="30"/>
      <c r="D37" s="30"/>
      <c r="E37" s="22"/>
      <c r="F37" s="22"/>
      <c r="G37" s="47" t="s">
        <v>44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11" workbookViewId="0">
      <selection activeCell="A14" sqref="A14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2" t="s">
        <v>3</v>
      </c>
      <c r="B6" s="30"/>
      <c r="C6" s="30"/>
      <c r="D6" s="30"/>
      <c r="E6" s="35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3">
        <v>4</v>
      </c>
      <c r="C8" s="34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0" t="s">
        <v>8</v>
      </c>
      <c r="J8" s="30"/>
      <c r="K8" s="30"/>
      <c r="L8" s="33" t="str">
        <f>'1'!L8</f>
        <v>FEB-JUNIO-2024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3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ANALISIS Y DISEÑO DE LOS PROCESOS DE NEGOCIOS</v>
      </c>
      <c r="B14" s="10" t="s">
        <v>39</v>
      </c>
      <c r="C14" s="10" t="str">
        <f>'1'!C14</f>
        <v>804IN</v>
      </c>
      <c r="D14" s="10" t="str">
        <f>'1'!D14</f>
        <v>ISIC</v>
      </c>
      <c r="E14" s="10">
        <f>'1'!E14</f>
        <v>16</v>
      </c>
      <c r="F14" s="10">
        <v>12</v>
      </c>
      <c r="G14" s="10"/>
      <c r="H14" s="12"/>
      <c r="I14" s="10">
        <f t="shared" ref="I14:I17" si="0">(E14-SUM(F14:G14))-K14</f>
        <v>4</v>
      </c>
      <c r="J14" s="12"/>
      <c r="K14" s="10">
        <v>0</v>
      </c>
      <c r="L14" s="12"/>
      <c r="M14" s="10">
        <v>67.86</v>
      </c>
      <c r="N14" s="13">
        <v>0.86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REDES DE COMPUTADORAS-A</v>
      </c>
      <c r="B15" s="10" t="s">
        <v>39</v>
      </c>
      <c r="C15" s="10" t="str">
        <f>'1'!C15</f>
        <v>604A</v>
      </c>
      <c r="D15" s="10" t="str">
        <f>'1'!D15</f>
        <v>ISIC</v>
      </c>
      <c r="E15" s="10">
        <f>'1'!E15</f>
        <v>21</v>
      </c>
      <c r="F15" s="10">
        <v>12</v>
      </c>
      <c r="G15" s="10"/>
      <c r="H15" s="12"/>
      <c r="I15" s="10">
        <f t="shared" si="0"/>
        <v>9</v>
      </c>
      <c r="J15" s="12"/>
      <c r="K15" s="10">
        <v>0</v>
      </c>
      <c r="L15" s="12"/>
      <c r="M15" s="10">
        <v>85</v>
      </c>
      <c r="N15" s="13">
        <v>0.75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53</v>
      </c>
      <c r="B16" s="10" t="s">
        <v>39</v>
      </c>
      <c r="C16" s="10" t="s">
        <v>50</v>
      </c>
      <c r="D16" s="10" t="str">
        <f>'1'!D16</f>
        <v>ISIC</v>
      </c>
      <c r="E16" s="10">
        <v>25</v>
      </c>
      <c r="F16" s="10">
        <v>16</v>
      </c>
      <c r="G16" s="10"/>
      <c r="H16" s="12"/>
      <c r="I16" s="10">
        <f t="shared" si="0"/>
        <v>9</v>
      </c>
      <c r="J16" s="12"/>
      <c r="K16" s="10">
        <v>0</v>
      </c>
      <c r="L16" s="12"/>
      <c r="M16" s="10">
        <v>65.44</v>
      </c>
      <c r="N16" s="13">
        <v>0.8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">
        <v>52</v>
      </c>
      <c r="B17" s="10" t="s">
        <v>39</v>
      </c>
      <c r="C17" s="10" t="s">
        <v>51</v>
      </c>
      <c r="D17" s="10" t="str">
        <f>'1'!D17</f>
        <v>ISIC</v>
      </c>
      <c r="E17" s="10">
        <v>22</v>
      </c>
      <c r="F17" s="10">
        <v>21</v>
      </c>
      <c r="G17" s="10"/>
      <c r="H17" s="12"/>
      <c r="I17" s="10">
        <f t="shared" si="0"/>
        <v>1</v>
      </c>
      <c r="J17" s="12"/>
      <c r="K17" s="10">
        <v>0</v>
      </c>
      <c r="L17" s="12"/>
      <c r="M17" s="10">
        <v>72</v>
      </c>
      <c r="N17" s="13">
        <v>0.81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/>
      <c r="B18" s="10"/>
      <c r="C18" s="10"/>
      <c r="D18" s="10"/>
      <c r="E18" s="10"/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0"/>
      <c r="C19" s="10"/>
      <c r="D19" s="10"/>
      <c r="E19" s="10"/>
      <c r="F19" s="10"/>
      <c r="G19" s="10"/>
      <c r="H19" s="12"/>
      <c r="I19" s="11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0"/>
      <c r="C20" s="10"/>
      <c r="D20" s="10"/>
      <c r="E20" s="10"/>
      <c r="F20" s="10"/>
      <c r="G20" s="10"/>
      <c r="H20" s="12"/>
      <c r="I20" s="11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/>
      <c r="B21" s="10"/>
      <c r="C21" s="10"/>
      <c r="D21" s="10"/>
      <c r="E21" s="10"/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/>
      <c r="B22" s="10"/>
      <c r="C22" s="10"/>
      <c r="D22" s="10"/>
      <c r="E22" s="10"/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/>
      <c r="B23" s="10"/>
      <c r="C23" s="10"/>
      <c r="D23" s="10"/>
      <c r="E23" s="10"/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/>
      <c r="B24" s="10"/>
      <c r="C24" s="10"/>
      <c r="D24" s="10"/>
      <c r="E24" s="10"/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/>
      <c r="B25" s="10"/>
      <c r="C25" s="10"/>
      <c r="D25" s="10"/>
      <c r="E25" s="10"/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/>
      <c r="B26" s="10"/>
      <c r="C26" s="10"/>
      <c r="D26" s="10"/>
      <c r="E26" s="10"/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/>
      <c r="B27" s="10"/>
      <c r="C27" s="10"/>
      <c r="D27" s="10"/>
      <c r="E27" s="10"/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8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9" t="s">
        <v>27</v>
      </c>
      <c r="C33" s="30"/>
      <c r="D33" s="30"/>
      <c r="E33" s="1"/>
      <c r="F33" s="1"/>
      <c r="G33" s="31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50"/>
      <c r="C34" s="34"/>
      <c r="D34" s="34"/>
      <c r="E34" s="1"/>
      <c r="F34" s="1"/>
      <c r="G34" s="33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1" t="s">
        <v>29</v>
      </c>
      <c r="B35" s="30"/>
      <c r="C35" s="7"/>
      <c r="D35" s="1"/>
      <c r="E35" s="51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6" t="str">
        <f>B10</f>
        <v>MTI. MARTHA LAURA SEDAS CARDENAS</v>
      </c>
      <c r="C37" s="30"/>
      <c r="D37" s="30"/>
      <c r="E37" s="22"/>
      <c r="F37" s="22"/>
      <c r="G37" s="47" t="s">
        <v>44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5" workbookViewId="0">
      <selection activeCell="A21" sqref="A21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1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2" t="s">
        <v>3</v>
      </c>
      <c r="B6" s="30"/>
      <c r="C6" s="30"/>
      <c r="D6" s="30"/>
      <c r="E6" s="35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3" t="s">
        <v>32</v>
      </c>
      <c r="C8" s="34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40" t="s">
        <v>8</v>
      </c>
      <c r="J8" s="30"/>
      <c r="K8" s="30"/>
      <c r="L8" s="33" t="str">
        <f>'1'!L8</f>
        <v>FEB-JUNIO-2024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3" t="str">
        <f>'1'!B10</f>
        <v>MTI. MARTHA LAURA SEDAS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3" t="s">
        <v>9</v>
      </c>
      <c r="B12" s="45" t="s">
        <v>10</v>
      </c>
      <c r="C12" s="45" t="s">
        <v>11</v>
      </c>
      <c r="D12" s="36" t="s">
        <v>12</v>
      </c>
      <c r="E12" s="36" t="s">
        <v>13</v>
      </c>
      <c r="F12" s="41" t="s">
        <v>14</v>
      </c>
      <c r="G12" s="42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4"/>
      <c r="B13" s="37"/>
      <c r="C13" s="37"/>
      <c r="D13" s="37"/>
      <c r="E13" s="37"/>
      <c r="F13" s="8" t="s">
        <v>22</v>
      </c>
      <c r="G13" s="8" t="s">
        <v>23</v>
      </c>
      <c r="H13" s="37"/>
      <c r="I13" s="37"/>
      <c r="J13" s="37"/>
      <c r="K13" s="37"/>
      <c r="L13" s="37"/>
      <c r="M13" s="37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ANALISIS Y DISEÑO DE LOS PROCESOS DE NEGOCIOS</v>
      </c>
      <c r="B14" s="10" t="s">
        <v>40</v>
      </c>
      <c r="C14" s="10" t="s">
        <v>54</v>
      </c>
      <c r="D14" s="10" t="str">
        <f>'1'!D14</f>
        <v>ISIC</v>
      </c>
      <c r="E14" s="10">
        <f>'1'!E14</f>
        <v>16</v>
      </c>
      <c r="F14" s="11">
        <v>13</v>
      </c>
      <c r="G14" s="11">
        <v>0</v>
      </c>
      <c r="H14" s="12">
        <v>0.8</v>
      </c>
      <c r="I14" s="10">
        <v>2</v>
      </c>
      <c r="J14" s="12">
        <v>0.13</v>
      </c>
      <c r="K14" s="11">
        <v>0</v>
      </c>
      <c r="L14" s="12">
        <f t="shared" ref="L14:L17" si="0">K14/E14</f>
        <v>0</v>
      </c>
      <c r="M14" s="10">
        <v>67.5</v>
      </c>
      <c r="N14" s="13">
        <v>0.84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24" t="s">
        <v>45</v>
      </c>
      <c r="B15" s="10" t="s">
        <v>40</v>
      </c>
      <c r="C15" s="10" t="s">
        <v>49</v>
      </c>
      <c r="D15" s="10" t="str">
        <f>'1'!D15</f>
        <v>ISIC</v>
      </c>
      <c r="E15" s="10">
        <f>'1'!E15</f>
        <v>21</v>
      </c>
      <c r="F15" s="10">
        <v>12</v>
      </c>
      <c r="G15" s="10">
        <v>0</v>
      </c>
      <c r="H15" s="12">
        <v>1</v>
      </c>
      <c r="I15" s="10">
        <v>0</v>
      </c>
      <c r="J15" s="12">
        <v>0</v>
      </c>
      <c r="K15" s="10">
        <v>0</v>
      </c>
      <c r="L15" s="12">
        <f t="shared" si="0"/>
        <v>0</v>
      </c>
      <c r="M15" s="10">
        <v>73.7</v>
      </c>
      <c r="N15" s="13">
        <v>0.9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4" t="s">
        <v>43</v>
      </c>
      <c r="B16" s="10" t="s">
        <v>40</v>
      </c>
      <c r="C16" s="10" t="s">
        <v>50</v>
      </c>
      <c r="D16" s="10" t="str">
        <f>'1'!D16</f>
        <v>ISIC</v>
      </c>
      <c r="E16" s="27">
        <f>'1'!E16</f>
        <v>16</v>
      </c>
      <c r="F16" s="10">
        <v>11</v>
      </c>
      <c r="G16" s="10">
        <v>6</v>
      </c>
      <c r="H16" s="12">
        <v>0.64</v>
      </c>
      <c r="I16" s="10">
        <f t="shared" ref="I16" si="1">(E16-SUM(F16:G16))-K16</f>
        <v>-1</v>
      </c>
      <c r="J16" s="12">
        <v>0.32</v>
      </c>
      <c r="K16" s="10">
        <v>0</v>
      </c>
      <c r="L16" s="12">
        <f t="shared" si="0"/>
        <v>0</v>
      </c>
      <c r="M16" s="27">
        <v>68</v>
      </c>
      <c r="N16" s="28">
        <v>0.68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">
        <v>52</v>
      </c>
      <c r="B17" s="10" t="s">
        <v>40</v>
      </c>
      <c r="C17" s="10" t="s">
        <v>51</v>
      </c>
      <c r="D17" s="10" t="str">
        <f>'1'!D17</f>
        <v>ISIC</v>
      </c>
      <c r="E17" s="10">
        <f>'1'!E17</f>
        <v>20</v>
      </c>
      <c r="F17" s="10">
        <v>14</v>
      </c>
      <c r="G17" s="10">
        <v>7</v>
      </c>
      <c r="H17" s="12">
        <v>0.95</v>
      </c>
      <c r="I17" s="10">
        <v>1</v>
      </c>
      <c r="J17" s="12">
        <v>0.04</v>
      </c>
      <c r="K17" s="10">
        <v>0</v>
      </c>
      <c r="L17" s="12">
        <f t="shared" si="0"/>
        <v>0</v>
      </c>
      <c r="M17" s="10">
        <v>75.040000000000006</v>
      </c>
      <c r="N17" s="13">
        <v>0.77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24"/>
      <c r="B18" s="10"/>
      <c r="C18" s="10"/>
      <c r="D18" s="10"/>
      <c r="E18" s="10"/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/>
      <c r="E19" s="10"/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 t="s">
        <v>24</v>
      </c>
      <c r="C28" s="17" t="s">
        <v>24</v>
      </c>
      <c r="D28" s="17" t="s">
        <v>24</v>
      </c>
      <c r="E28" s="17">
        <f t="shared" ref="E28:G28" si="2">SUM(E14:E27)</f>
        <v>73</v>
      </c>
      <c r="F28" s="17">
        <f t="shared" si="2"/>
        <v>50</v>
      </c>
      <c r="G28" s="17">
        <f t="shared" si="2"/>
        <v>13</v>
      </c>
      <c r="H28" s="18">
        <f>SUM(F28:G28)/E28</f>
        <v>0.86301369863013699</v>
      </c>
      <c r="I28" s="17">
        <f>(E28-SUM(F28:G28))-K28</f>
        <v>10</v>
      </c>
      <c r="J28" s="18">
        <f>I28/E28</f>
        <v>0.13698630136986301</v>
      </c>
      <c r="K28" s="17">
        <f>SUM(K14:K27)</f>
        <v>0</v>
      </c>
      <c r="L28" s="18">
        <f>K28/E28</f>
        <v>0</v>
      </c>
      <c r="M28" s="17">
        <f t="shared" ref="M28:N28" si="3">AVERAGE(M14:M27)</f>
        <v>71.06</v>
      </c>
      <c r="N28" s="19">
        <f t="shared" si="3"/>
        <v>0.79749999999999999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8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9" t="s">
        <v>27</v>
      </c>
      <c r="C33" s="30"/>
      <c r="D33" s="30"/>
      <c r="E33" s="1"/>
      <c r="F33" s="1"/>
      <c r="G33" s="31" t="s">
        <v>28</v>
      </c>
      <c r="H33" s="30"/>
      <c r="I33" s="30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50"/>
      <c r="C34" s="34"/>
      <c r="D34" s="34"/>
      <c r="E34" s="1"/>
      <c r="F34" s="1"/>
      <c r="G34" s="33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51" t="s">
        <v>29</v>
      </c>
      <c r="B35" s="30"/>
      <c r="C35" s="7"/>
      <c r="D35" s="1"/>
      <c r="E35" s="51"/>
      <c r="F35" s="30"/>
      <c r="G35" s="30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6" t="str">
        <f>B10</f>
        <v>MTI. MARTHA LAURA SEDAS CARDENAS</v>
      </c>
      <c r="C37" s="30"/>
      <c r="D37" s="30"/>
      <c r="E37" s="22"/>
      <c r="F37" s="22"/>
      <c r="G37" s="47" t="s">
        <v>44</v>
      </c>
      <c r="H37" s="30"/>
      <c r="I37" s="30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2023-01-18T20:21:38Z</cp:lastPrinted>
  <dcterms:created xsi:type="dcterms:W3CDTF">2021-11-22T14:45:25Z</dcterms:created>
  <dcterms:modified xsi:type="dcterms:W3CDTF">2024-05-20T15:40:34Z</dcterms:modified>
</cp:coreProperties>
</file>