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  <sheet name="MATERIA 5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<sst xmlns="http://schemas.openxmlformats.org/spreadsheetml/2006/main" count="276" uniqueCount="140">
  <si>
    <t xml:space="preserve">INSTITUTO TECNOLÓGICO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</si>
  <si>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</si>
  <si>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</si>
  <si>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</si>
  <si>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</si>
  <si>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</si>
  <si>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</si>
  <si>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</si>
  <si>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 – JUNIO 2024 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</si>
  <si>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</si>
  <si>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</si>
  <si>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</si>
  <si>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</si>
  <si>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</si>
  <si>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</si>
  <si>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</si>
  <si>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</si>
  <si>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</si>
  <si>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</si>
  <si>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</si>
  <si>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</si>
  <si>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</si>
  <si>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221U0495</t>
  </si>
  <si>
    <t xml:space="preserve">CAIXBA HERRERA MARIA GRISEL</t>
  </si>
  <si>
    <t xml:space="preserve">221U0496</t>
  </si>
  <si>
    <t xml:space="preserve">CHACHA PEREZ ALBA MARINA</t>
  </si>
  <si>
    <t xml:space="preserve">221U0497</t>
  </si>
  <si>
    <t xml:space="preserve">CHAGALA PUCHETA ANGEL DAVID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</si>
  <si>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</si>
  <si>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</si>
  <si>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</si>
  <si>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</si>
  <si>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221U0504</t>
  </si>
  <si>
    <t xml:space="preserve">MARIN GONZALEZ JOANA MICHELLE</t>
  </si>
  <si>
    <t xml:space="preserve">221U0506</t>
  </si>
  <si>
    <t xml:space="preserve">MENDIOLA MOLINA MARISA DE LOS ÁNGELES</t>
  </si>
  <si>
    <t xml:space="preserve">221U0507</t>
  </si>
  <si>
    <t xml:space="preserve">MONTAN MARTÍNEZ ANETTE</t>
  </si>
  <si>
    <t xml:space="preserve">221U0508</t>
  </si>
  <si>
    <t xml:space="preserve">PAXTIAN CAMPECHANO RAFAEL</t>
  </si>
  <si>
    <t xml:space="preserve">221U0241</t>
  </si>
  <si>
    <t xml:space="preserve">PEREZ MARTINEZ OMAR FERNANDO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</si>
  <si>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</si>
  <si>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</si>
  <si>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</si>
  <si>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</si>
  <si>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</si>
  <si>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</si>
  <si>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221U0516</t>
  </si>
  <si>
    <t xml:space="preserve">RODRIGUEZ GONZALEZ JOSE MANUEL</t>
  </si>
  <si>
    <t xml:space="preserve">221U0517</t>
  </si>
  <si>
    <t xml:space="preserve">RODRIGUEZ VELASCO BRIAN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</si>
  <si>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</si>
  <si>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</si>
  <si>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</si>
  <si>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</si>
  <si>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</si>
  <si>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</si>
  <si>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</si>
  <si>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</si>
  <si>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221U0524</t>
  </si>
  <si>
    <t xml:space="preserve">TOTO FISCAL ISELA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</si>
  <si>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</si>
  <si>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</si>
  <si>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</si>
  <si>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</si>
  <si>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</si>
  <si>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</si>
  <si>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</si>
  <si>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</si>
  <si>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FEBRERO-JUNIO 2024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</si>
  <si>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</si>
  <si>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</si>
  <si>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</si>
  <si>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</si>
  <si>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</si>
  <si>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</si>
  <si>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</si>
  <si>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</si>
  <si>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</si>
  <si>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</si>
  <si>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</si>
  <si>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</si>
  <si>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</si>
  <si>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</si>
  <si>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</si>
  <si>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</si>
  <si>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</si>
  <si>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</si>
  <si>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</si>
  <si>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</si>
  <si>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</si>
  <si>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</si>
  <si>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</si>
  <si>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</si>
  <si>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</si>
  <si>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</si>
  <si>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</si>
  <si>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</si>
  <si>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</si>
  <si>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</si>
  <si>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</si>
  <si>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</si>
  <si>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</si>
  <si>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</si>
  <si>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</si>
  <si>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</si>
  <si>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</si>
  <si>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</si>
  <si>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201U0244</t>
  </si>
  <si>
    <t xml:space="preserve">TEMICH COTA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</si>
  <si>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</si>
  <si>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</si>
  <si>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</si>
  <si>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</si>
  <si>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</si>
  <si>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</si>
  <si>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</si>
  <si>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</si>
  <si>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APRENDIZAJE AUTOMÁTICO</t>
  </si>
  <si>
    <t xml:space="preserve">810B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</si>
  <si>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</si>
  <si>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</si>
  <si>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</si>
  <si>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</si>
  <si>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</si>
  <si>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</si>
  <si>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</si>
  <si>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</si>
  <si>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</si>
  <si>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</si>
  <si>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</si>
  <si>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</si>
  <si>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</si>
  <si>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</si>
  <si>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</si>
  <si>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</si>
  <si>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TECNOLOGÍAS CONVERGENTES</t>
  </si>
  <si>
    <t xml:space="preserve">SEGURIDAD INFORMÁTICA</t>
  </si>
  <si>
    <t xml:space="preserve">ROSARIO CARVAJAL HERNÁNDEZ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</si>
</sst>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B2" activeCellId="0" sqref="B2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22</v>
      </c>
      <c r="D9" s="12" t="s">
        <v>23</v>
      </c>
      <c r="E9" s="12"/>
      <c r="F9" s="12"/>
      <c r="G9" s="12"/>
      <c r="H9" s="12"/>
      <c r="I9" s="12"/>
      <c r="J9" s="13" t="n">
        <v>97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13.8571428571429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</v>
      </c>
      <c r="D10" s="12" t="s">
        <v>25</v>
      </c>
      <c r="E10" s="12"/>
      <c r="F10" s="12"/>
      <c r="G10" s="12"/>
      <c r="H10" s="12"/>
      <c r="I10" s="12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26</v>
      </c>
      <c r="D11" s="12" t="s">
        <v>27</v>
      </c>
      <c r="E11" s="12"/>
      <c r="F11" s="12"/>
      <c r="G11" s="12"/>
      <c r="H11" s="12"/>
      <c r="I11" s="12"/>
      <c r="J11" s="13" t="n">
        <v>100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14.2857142857143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28</v>
      </c>
      <c r="D12" s="12" t="s">
        <v>29</v>
      </c>
      <c r="E12" s="12"/>
      <c r="F12" s="12"/>
      <c r="G12" s="12"/>
      <c r="H12" s="12"/>
      <c r="I12" s="12"/>
      <c r="J12" s="13" t="n">
        <v>97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13.8571428571429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30</v>
      </c>
      <c r="D13" s="12" t="s">
        <v>31</v>
      </c>
      <c r="E13" s="12"/>
      <c r="F13" s="12"/>
      <c r="G13" s="12"/>
      <c r="H13" s="12"/>
      <c r="I13" s="12"/>
      <c r="J13" s="13" t="n">
        <v>95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32</v>
      </c>
      <c r="D14" s="12" t="s">
        <v>33</v>
      </c>
      <c r="E14" s="12"/>
      <c r="F14" s="12"/>
      <c r="G14" s="12"/>
      <c r="H14" s="12"/>
      <c r="I14" s="12"/>
      <c r="J14" s="13" t="n">
        <v>90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12.8571428571429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34</v>
      </c>
      <c r="D15" s="12" t="s">
        <v>35</v>
      </c>
      <c r="E15" s="12"/>
      <c r="F15" s="12"/>
      <c r="G15" s="12"/>
      <c r="H15" s="12"/>
      <c r="I15" s="12"/>
      <c r="J15" s="13" t="n">
        <v>95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13.5714285714286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36</v>
      </c>
      <c r="D16" s="12" t="s">
        <v>37</v>
      </c>
      <c r="E16" s="12"/>
      <c r="F16" s="12"/>
      <c r="G16" s="12"/>
      <c r="H16" s="12"/>
      <c r="I16" s="12"/>
      <c r="J16" s="13" t="n">
        <v>100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38</v>
      </c>
      <c r="D17" s="12" t="s">
        <v>39</v>
      </c>
      <c r="E17" s="12"/>
      <c r="F17" s="12"/>
      <c r="G17" s="12"/>
      <c r="H17" s="12"/>
      <c r="I17" s="12"/>
      <c r="J17" s="13" t="n">
        <v>100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14.2857142857143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40</v>
      </c>
      <c r="D18" s="12" t="s">
        <v>41</v>
      </c>
      <c r="E18" s="12"/>
      <c r="F18" s="12"/>
      <c r="G18" s="12"/>
      <c r="H18" s="12"/>
      <c r="I18" s="12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42</v>
      </c>
      <c r="D19" s="12" t="s">
        <v>43</v>
      </c>
      <c r="E19" s="12"/>
      <c r="F19" s="12"/>
      <c r="G19" s="12"/>
      <c r="H19" s="12"/>
      <c r="I19" s="12"/>
      <c r="J19" s="13" t="n">
        <v>100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14.2857142857143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44</v>
      </c>
      <c r="D20" s="12" t="s">
        <v>45</v>
      </c>
      <c r="E20" s="12"/>
      <c r="F20" s="12"/>
      <c r="G20" s="12"/>
      <c r="H20" s="12"/>
      <c r="I20" s="12"/>
      <c r="J20" s="13" t="n">
        <v>90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12.8571428571429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46</v>
      </c>
      <c r="D21" s="12" t="s">
        <v>47</v>
      </c>
      <c r="E21" s="12"/>
      <c r="F21" s="12"/>
      <c r="G21" s="12"/>
      <c r="H21" s="12"/>
      <c r="I21" s="12"/>
      <c r="J21" s="13" t="n">
        <v>100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14.2857142857143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48</v>
      </c>
      <c r="D22" s="12" t="s">
        <v>49</v>
      </c>
      <c r="E22" s="12"/>
      <c r="F22" s="12"/>
      <c r="G22" s="12"/>
      <c r="H22" s="12"/>
      <c r="I22" s="12"/>
      <c r="J22" s="13" t="n">
        <v>85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12.1428571428571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50</v>
      </c>
      <c r="D23" s="12" t="s">
        <v>51</v>
      </c>
      <c r="E23" s="12"/>
      <c r="F23" s="12"/>
      <c r="G23" s="12"/>
      <c r="H23" s="12"/>
      <c r="I23" s="12"/>
      <c r="J23" s="13" t="n">
        <v>80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11.4285714285714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52</v>
      </c>
      <c r="D24" s="12" t="s">
        <v>53</v>
      </c>
      <c r="E24" s="12"/>
      <c r="F24" s="12"/>
      <c r="G24" s="12"/>
      <c r="H24" s="12"/>
      <c r="I24" s="12"/>
      <c r="J24" s="13" t="n">
        <v>100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14.2857142857143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54</v>
      </c>
      <c r="D25" s="12" t="s">
        <v>55</v>
      </c>
      <c r="E25" s="12"/>
      <c r="F25" s="12"/>
      <c r="G25" s="12"/>
      <c r="H25" s="12"/>
      <c r="I25" s="12"/>
      <c r="J25" s="13" t="n">
        <v>90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12.8571428571429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56</v>
      </c>
      <c r="D26" s="12" t="s">
        <v>57</v>
      </c>
      <c r="E26" s="12"/>
      <c r="F26" s="12"/>
      <c r="G26" s="12"/>
      <c r="H26" s="12"/>
      <c r="I26" s="12"/>
      <c r="J26" s="13" t="n">
        <v>97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13.8571428571429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58</v>
      </c>
      <c r="D27" s="12" t="s">
        <v>59</v>
      </c>
      <c r="E27" s="12"/>
      <c r="F27" s="12"/>
      <c r="G27" s="12"/>
      <c r="H27" s="12"/>
      <c r="I27" s="12"/>
      <c r="J27" s="13" t="n">
        <v>95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13.5714285714286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60</v>
      </c>
      <c r="D28" s="12" t="s">
        <v>61</v>
      </c>
      <c r="E28" s="12"/>
      <c r="F28" s="12"/>
      <c r="G28" s="12"/>
      <c r="H28" s="12"/>
      <c r="I28" s="12"/>
      <c r="J28" s="13" t="n">
        <v>95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13.5714285714286</v>
      </c>
    </row>
    <row r="29" customFormat="false" ht="13.8" hidden="false" customHeight="false" outlineLevel="0" collapsed="false">
      <c r="B29" s="15" t="n">
        <f aca="false">B28+1</f>
        <v>21</v>
      </c>
      <c r="C29" s="16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6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6"/>
      <c r="D31" s="18"/>
      <c r="E31" s="18"/>
      <c r="F31" s="18"/>
      <c r="G31" s="18"/>
      <c r="H31" s="18"/>
      <c r="I31" s="18"/>
      <c r="J31" s="13" t="n">
        <f aca="false">SUM(J9:J28)/20</f>
        <v>90.3</v>
      </c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6"/>
      <c r="D32" s="18"/>
      <c r="E32" s="18"/>
      <c r="F32" s="18"/>
      <c r="G32" s="18"/>
      <c r="H32" s="18"/>
      <c r="I32" s="18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6"/>
      <c r="D36" s="18"/>
      <c r="E36" s="18"/>
      <c r="F36" s="18"/>
      <c r="G36" s="18"/>
      <c r="H36" s="18"/>
      <c r="I36" s="18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6"/>
      <c r="D37" s="18"/>
      <c r="E37" s="18"/>
      <c r="F37" s="18"/>
      <c r="G37" s="18"/>
      <c r="H37" s="18"/>
      <c r="I37" s="18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6"/>
      <c r="D38" s="18"/>
      <c r="E38" s="18"/>
      <c r="F38" s="18"/>
      <c r="G38" s="18"/>
      <c r="H38" s="18"/>
      <c r="I38" s="18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6"/>
      <c r="D39" s="18"/>
      <c r="E39" s="18"/>
      <c r="F39" s="18"/>
      <c r="G39" s="18"/>
      <c r="H39" s="18"/>
      <c r="I39" s="18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6"/>
      <c r="D40" s="18"/>
      <c r="E40" s="18"/>
      <c r="F40" s="18"/>
      <c r="G40" s="18"/>
      <c r="H40" s="18"/>
      <c r="I40" s="18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6"/>
      <c r="D41" s="18"/>
      <c r="E41" s="18"/>
      <c r="F41" s="18"/>
      <c r="G41" s="18"/>
      <c r="H41" s="18"/>
      <c r="I41" s="18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6"/>
      <c r="D42" s="18"/>
      <c r="E42" s="18"/>
      <c r="F42" s="18"/>
      <c r="G42" s="18"/>
      <c r="H42" s="18"/>
      <c r="I42" s="18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6"/>
      <c r="D43" s="18"/>
      <c r="E43" s="18"/>
      <c r="F43" s="18"/>
      <c r="G43" s="18"/>
      <c r="H43" s="18"/>
      <c r="I43" s="18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6"/>
      <c r="D44" s="18"/>
      <c r="E44" s="18"/>
      <c r="F44" s="18"/>
      <c r="G44" s="18"/>
      <c r="H44" s="18"/>
      <c r="I44" s="18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6"/>
      <c r="D45" s="18"/>
      <c r="E45" s="18"/>
      <c r="F45" s="18"/>
      <c r="G45" s="18"/>
      <c r="H45" s="18"/>
      <c r="I45" s="18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6"/>
      <c r="D46" s="18"/>
      <c r="E46" s="18"/>
      <c r="F46" s="18"/>
      <c r="G46" s="18"/>
      <c r="H46" s="18"/>
      <c r="I46" s="18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20"/>
      <c r="E47" s="20"/>
      <c r="F47" s="20"/>
      <c r="G47" s="20"/>
      <c r="H47" s="20"/>
      <c r="I47" s="20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20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20</v>
      </c>
      <c r="L55" s="27" t="n">
        <f aca="false">COUNTIF(L9:L53,"&lt;70")</f>
        <v>20</v>
      </c>
      <c r="M55" s="27" t="n">
        <f aca="false">COUNTIF(M9:M53,"&lt;70")</f>
        <v>20</v>
      </c>
      <c r="N55" s="27" t="n">
        <f aca="false">COUNTIF(N9:N53,"&lt;70")</f>
        <v>20</v>
      </c>
      <c r="O55" s="27" t="n">
        <f aca="false">COUNTIF(O9:O53,"&lt;70")</f>
        <v>20</v>
      </c>
      <c r="P55" s="27" t="n">
        <f aca="false">COUNTIF(P9:P53,"&lt;70")</f>
        <v>20</v>
      </c>
      <c r="Q55" s="27" t="n">
        <f aca="false">COUNTIF(Q9:Q53,"&lt;70")</f>
        <v>20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21</v>
      </c>
      <c r="K56" s="27" t="n">
        <f aca="false">COUNT(K9:K53)</f>
        <v>20</v>
      </c>
      <c r="L56" s="27" t="n">
        <f aca="false">COUNT(L9:L53)</f>
        <v>20</v>
      </c>
      <c r="M56" s="27" t="n">
        <f aca="false">COUNT(M9:M53)</f>
        <v>20</v>
      </c>
      <c r="N56" s="27" t="n">
        <f aca="false">COUNT(N9:N53)</f>
        <v>20</v>
      </c>
      <c r="O56" s="27" t="n">
        <f aca="false">COUNT(O9:O53)</f>
        <v>20</v>
      </c>
      <c r="P56" s="27" t="n">
        <f aca="false">COUNT(P9:P53)</f>
        <v>20</v>
      </c>
      <c r="Q56" s="27" t="n">
        <f aca="false">COUNT(Q9:Q53)</f>
        <v>20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0.952380952380952</v>
      </c>
      <c r="K57" s="31" t="n">
        <f aca="false">K54/K56</f>
        <v>0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0.0476190476190476</v>
      </c>
      <c r="K58" s="30" t="n">
        <f aca="false">K55/K56</f>
        <v>1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6" colorId="64" zoomScale="140" zoomScaleNormal="140" zoomScalePageLayoutView="100" workbookViewId="0">
      <selection pane="topLeft" activeCell="K6" activeCellId="0" sqref="K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2.7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68</v>
      </c>
      <c r="E4" s="6"/>
      <c r="F4" s="6"/>
      <c r="G4" s="6"/>
      <c r="I4" s="1" t="s">
        <v>4</v>
      </c>
      <c r="J4" s="7" t="s">
        <v>69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71</v>
      </c>
      <c r="D9" s="34" t="s">
        <v>72</v>
      </c>
      <c r="E9" s="34"/>
      <c r="F9" s="34"/>
      <c r="G9" s="34"/>
      <c r="H9" s="34"/>
      <c r="I9" s="34"/>
      <c r="J9" s="13" t="n">
        <v>100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6" t="s">
        <v>73</v>
      </c>
      <c r="D10" s="18" t="s">
        <v>74</v>
      </c>
      <c r="E10" s="18"/>
      <c r="F10" s="18"/>
      <c r="G10" s="18"/>
      <c r="H10" s="18"/>
      <c r="I10" s="18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75</v>
      </c>
      <c r="D11" s="18" t="s">
        <v>76</v>
      </c>
      <c r="E11" s="18"/>
      <c r="F11" s="18"/>
      <c r="G11" s="18"/>
      <c r="H11" s="18"/>
      <c r="I11" s="18"/>
      <c r="J11" s="13" t="n">
        <v>95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13.5714285714286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77</v>
      </c>
      <c r="D12" s="18" t="s">
        <v>78</v>
      </c>
      <c r="E12" s="18"/>
      <c r="F12" s="18"/>
      <c r="G12" s="18"/>
      <c r="H12" s="18"/>
      <c r="I12" s="18"/>
      <c r="J12" s="13" t="n">
        <v>95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13.5714285714286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79</v>
      </c>
      <c r="D13" s="18" t="s">
        <v>80</v>
      </c>
      <c r="E13" s="18"/>
      <c r="F13" s="18"/>
      <c r="G13" s="18"/>
      <c r="H13" s="18"/>
      <c r="I13" s="18"/>
      <c r="J13" s="13" t="n">
        <v>100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81</v>
      </c>
      <c r="D14" s="18" t="s">
        <v>82</v>
      </c>
      <c r="E14" s="18"/>
      <c r="F14" s="18"/>
      <c r="G14" s="18"/>
      <c r="H14" s="18"/>
      <c r="I14" s="18"/>
      <c r="J14" s="13" t="n">
        <v>80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11.4285714285714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83</v>
      </c>
      <c r="D15" s="18" t="s">
        <v>84</v>
      </c>
      <c r="E15" s="18"/>
      <c r="F15" s="18"/>
      <c r="G15" s="18"/>
      <c r="H15" s="18"/>
      <c r="I15" s="18"/>
      <c r="J15" s="13" t="n">
        <v>100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85</v>
      </c>
      <c r="D16" s="18" t="s">
        <v>86</v>
      </c>
      <c r="E16" s="18"/>
      <c r="F16" s="18"/>
      <c r="G16" s="18"/>
      <c r="H16" s="18"/>
      <c r="I16" s="18"/>
      <c r="J16" s="13" t="n">
        <v>95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13.5714285714286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87</v>
      </c>
      <c r="D17" s="18" t="s">
        <v>88</v>
      </c>
      <c r="E17" s="18"/>
      <c r="F17" s="18"/>
      <c r="G17" s="18"/>
      <c r="H17" s="18"/>
      <c r="I17" s="18"/>
      <c r="J17" s="13" t="n">
        <v>100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14.2857142857143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89</v>
      </c>
      <c r="D18" s="18" t="s">
        <v>90</v>
      </c>
      <c r="E18" s="18"/>
      <c r="F18" s="18"/>
      <c r="G18" s="18"/>
      <c r="H18" s="18"/>
      <c r="I18" s="18"/>
      <c r="J18" s="13" t="n">
        <v>90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12.8571428571429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91</v>
      </c>
      <c r="D19" s="18" t="s">
        <v>92</v>
      </c>
      <c r="E19" s="18"/>
      <c r="F19" s="18"/>
      <c r="G19" s="18"/>
      <c r="H19" s="18"/>
      <c r="I19" s="18"/>
      <c r="J19" s="13" t="n">
        <v>100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14.2857142857143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93</v>
      </c>
      <c r="D20" s="18" t="s">
        <v>94</v>
      </c>
      <c r="E20" s="18"/>
      <c r="F20" s="18"/>
      <c r="G20" s="18"/>
      <c r="H20" s="18"/>
      <c r="I20" s="18"/>
      <c r="J20" s="13" t="n">
        <v>95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13.5714285714286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95</v>
      </c>
      <c r="D21" s="18" t="s">
        <v>96</v>
      </c>
      <c r="E21" s="18"/>
      <c r="F21" s="18"/>
      <c r="G21" s="18"/>
      <c r="H21" s="18"/>
      <c r="I21" s="18"/>
      <c r="J21" s="13" t="n">
        <v>100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14.2857142857143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97</v>
      </c>
      <c r="D22" s="18" t="s">
        <v>98</v>
      </c>
      <c r="E22" s="18"/>
      <c r="F22" s="18"/>
      <c r="G22" s="18"/>
      <c r="H22" s="18"/>
      <c r="I22" s="18"/>
      <c r="J22" s="13" t="n">
        <v>70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10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99</v>
      </c>
      <c r="D23" s="18" t="s">
        <v>100</v>
      </c>
      <c r="E23" s="18"/>
      <c r="F23" s="18"/>
      <c r="G23" s="18"/>
      <c r="H23" s="18"/>
      <c r="I23" s="18"/>
      <c r="J23" s="13" t="n">
        <v>100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14.2857142857143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101</v>
      </c>
      <c r="D24" s="18" t="s">
        <v>102</v>
      </c>
      <c r="E24" s="18"/>
      <c r="F24" s="18"/>
      <c r="G24" s="18"/>
      <c r="H24" s="18"/>
      <c r="I24" s="18"/>
      <c r="J24" s="13" t="n">
        <v>100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14.2857142857143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103</v>
      </c>
      <c r="D25" s="18" t="s">
        <v>104</v>
      </c>
      <c r="E25" s="18"/>
      <c r="F25" s="18"/>
      <c r="G25" s="18"/>
      <c r="H25" s="18"/>
      <c r="I25" s="18"/>
      <c r="J25" s="13" t="n">
        <v>100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14.2857142857143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105</v>
      </c>
      <c r="D26" s="18" t="s">
        <v>106</v>
      </c>
      <c r="E26" s="18"/>
      <c r="F26" s="18"/>
      <c r="G26" s="18"/>
      <c r="H26" s="18"/>
      <c r="I26" s="18"/>
      <c r="J26" s="13" t="n">
        <v>100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14.2857142857143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107</v>
      </c>
      <c r="D27" s="18" t="s">
        <v>108</v>
      </c>
      <c r="E27" s="18"/>
      <c r="F27" s="18"/>
      <c r="G27" s="18"/>
      <c r="H27" s="18"/>
      <c r="I27" s="18"/>
      <c r="J27" s="13" t="n">
        <v>95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13.5714285714286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109</v>
      </c>
      <c r="D28" s="18" t="s">
        <v>110</v>
      </c>
      <c r="E28" s="18"/>
      <c r="F28" s="18"/>
      <c r="G28" s="18"/>
      <c r="H28" s="18"/>
      <c r="I28" s="18"/>
      <c r="J28" s="13" t="n">
        <v>90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12.8571428571429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111</v>
      </c>
      <c r="D29" s="18" t="s">
        <v>112</v>
      </c>
      <c r="E29" s="18"/>
      <c r="F29" s="18"/>
      <c r="G29" s="18"/>
      <c r="H29" s="18"/>
      <c r="I29" s="18"/>
      <c r="J29" s="13" t="n">
        <v>100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7" t="n">
        <f aca="false">SUM(J29:P29)/7</f>
        <v>14.2857142857143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113</v>
      </c>
      <c r="D30" s="18" t="s">
        <v>114</v>
      </c>
      <c r="E30" s="18"/>
      <c r="F30" s="18"/>
      <c r="G30" s="18"/>
      <c r="H30" s="18"/>
      <c r="I30" s="18"/>
      <c r="J30" s="13" t="n">
        <v>100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  <c r="P30" s="13" t="n">
        <v>0</v>
      </c>
      <c r="Q30" s="17" t="n">
        <f aca="false">SUM(J30:P30)/7</f>
        <v>14.2857142857143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115</v>
      </c>
      <c r="D31" s="18" t="s">
        <v>116</v>
      </c>
      <c r="E31" s="18"/>
      <c r="F31" s="18"/>
      <c r="G31" s="18"/>
      <c r="H31" s="18"/>
      <c r="I31" s="18"/>
      <c r="J31" s="13" t="n">
        <v>90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  <c r="P31" s="13" t="n">
        <v>0</v>
      </c>
      <c r="Q31" s="17" t="n">
        <f aca="false">SUM(J31:P31)/7</f>
        <v>12.8571428571429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117</v>
      </c>
      <c r="D32" s="18" t="s">
        <v>118</v>
      </c>
      <c r="E32" s="18"/>
      <c r="F32" s="18"/>
      <c r="G32" s="18"/>
      <c r="H32" s="18"/>
      <c r="I32" s="18"/>
      <c r="J32" s="13" t="n">
        <v>100</v>
      </c>
      <c r="K32" s="13" t="n">
        <v>0</v>
      </c>
      <c r="L32" s="13" t="n">
        <v>0</v>
      </c>
      <c r="M32" s="13" t="n">
        <v>0</v>
      </c>
      <c r="N32" s="13" t="n">
        <v>0</v>
      </c>
      <c r="O32" s="13" t="n">
        <v>0</v>
      </c>
      <c r="P32" s="13" t="n">
        <v>0</v>
      </c>
      <c r="Q32" s="17" t="n">
        <f aca="false">SUM(J32:P32)/7</f>
        <v>14.2857142857143</v>
      </c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 t="n">
        <f aca="false">SUM(J9:J32)/24</f>
        <v>95.625</v>
      </c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25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0</v>
      </c>
      <c r="K55" s="27" t="n">
        <f aca="false">COUNTIF(K9:K53,"&lt;70")</f>
        <v>24</v>
      </c>
      <c r="L55" s="27" t="n">
        <f aca="false">COUNTIF(L9:L53,"&lt;70")</f>
        <v>24</v>
      </c>
      <c r="M55" s="27" t="n">
        <f aca="false">COUNTIF(M9:M53,"&lt;70")</f>
        <v>24</v>
      </c>
      <c r="N55" s="27" t="n">
        <f aca="false">COUNTIF(N9:N53,"&lt;70")</f>
        <v>24</v>
      </c>
      <c r="O55" s="27" t="n">
        <f aca="false">COUNTIF(O9:O53,"&lt;70")</f>
        <v>24</v>
      </c>
      <c r="P55" s="27" t="n">
        <f aca="false">COUNTIF(P9:P53,"&lt;70")</f>
        <v>24</v>
      </c>
      <c r="Q55" s="27" t="n">
        <f aca="false">COUNTIF(Q9:Q53,"&lt;70")</f>
        <v>24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25</v>
      </c>
      <c r="K56" s="27" t="n">
        <f aca="false">COUNT(K9:K53)</f>
        <v>24</v>
      </c>
      <c r="L56" s="27" t="n">
        <f aca="false">COUNT(L9:L53)</f>
        <v>24</v>
      </c>
      <c r="M56" s="27" t="n">
        <f aca="false">COUNT(M9:M53)</f>
        <v>24</v>
      </c>
      <c r="N56" s="27" t="n">
        <f aca="false">COUNT(N9:N53)</f>
        <v>24</v>
      </c>
      <c r="O56" s="27" t="n">
        <f aca="false">COUNT(O9:O53)</f>
        <v>24</v>
      </c>
      <c r="P56" s="27" t="n">
        <f aca="false">COUNT(P9:P53)</f>
        <v>24</v>
      </c>
      <c r="Q56" s="27" t="n">
        <f aca="false">COUNT(Q9:Q53)</f>
        <v>24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1</v>
      </c>
      <c r="K57" s="31" t="n">
        <f aca="false">K54/K56</f>
        <v>0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</v>
      </c>
      <c r="K58" s="30" t="n">
        <f aca="false">K55/K56</f>
        <v>1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L20" activeCellId="0" sqref="L2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119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13.5714285714286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/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8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8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0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1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B2" activeCellId="0" sqref="B2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137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13.5714285714286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/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8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8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0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1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2" activeCellId="0" sqref="B2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138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139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96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13.7142857142857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89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12.7142857142857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93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/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86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/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/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89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/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86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/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/>
    </row>
    <row r="17" customFormat="false" ht="13.8" hidden="false" customHeight="false" outlineLevel="0" collapsed="false">
      <c r="B17" s="15" t="n">
        <f aca="false">B16+1</f>
        <v>9</v>
      </c>
      <c r="C17" s="15"/>
      <c r="D17" s="15"/>
      <c r="E17" s="15"/>
      <c r="F17" s="15"/>
      <c r="G17" s="15"/>
      <c r="H17" s="15"/>
      <c r="I17" s="15"/>
      <c r="J17" s="13" t="n">
        <f aca="false">SUM(J9:J16)/8</f>
        <v>67.375</v>
      </c>
      <c r="K17" s="13"/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5"/>
      <c r="D18" s="15"/>
      <c r="E18" s="15"/>
      <c r="F18" s="15"/>
      <c r="G18" s="15"/>
      <c r="H18" s="15"/>
      <c r="I18" s="15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5"/>
      <c r="D19" s="15"/>
      <c r="E19" s="15"/>
      <c r="F19" s="15"/>
      <c r="G19" s="15"/>
      <c r="H19" s="15"/>
      <c r="I19" s="15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5"/>
      <c r="D20" s="15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5"/>
      <c r="D22" s="15"/>
      <c r="E22" s="15"/>
      <c r="F22" s="15"/>
      <c r="G22" s="15"/>
      <c r="H22" s="15"/>
      <c r="I22" s="15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5"/>
      <c r="D23" s="15"/>
      <c r="E23" s="15"/>
      <c r="F23" s="15"/>
      <c r="G23" s="15"/>
      <c r="H23" s="15"/>
      <c r="I23" s="15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6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3</v>
      </c>
      <c r="K55" s="27" t="n">
        <f aca="false">COUNTIF(K9:K53,"&lt;70")</f>
        <v>8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2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8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2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0.666666666666667</v>
      </c>
      <c r="K57" s="31" t="n">
        <f aca="false">K54/K56</f>
        <v>0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0.333333333333333</v>
      </c>
      <c r="K58" s="30" t="n">
        <f aca="false">K55/K56</f>
        <v>1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941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2024-03-06T14:29:21Z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