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REP PARCIAL\"/>
    </mc:Choice>
  </mc:AlternateContent>
  <bookViews>
    <workbookView xWindow="0" yWindow="0" windowWidth="20490" windowHeight="7665"/>
  </bookViews>
  <sheets>
    <sheet name="REP P-4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P-4'!$A$1:$N$36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I15" i="10"/>
  <c r="I16" i="10"/>
  <c r="I18" i="10"/>
  <c r="I19" i="10"/>
  <c r="N27" i="10" l="1"/>
  <c r="L18" i="10" l="1"/>
  <c r="M27" i="10" l="1"/>
  <c r="I20" i="10" l="1"/>
  <c r="I21" i="10"/>
  <c r="I22" i="10"/>
  <c r="I23" i="10"/>
  <c r="I24" i="10"/>
  <c r="I25" i="10"/>
  <c r="I26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6" i="10"/>
  <c r="K27" i="10"/>
  <c r="G27" i="10"/>
  <c r="F27" i="10"/>
  <c r="E27" i="10"/>
  <c r="L19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10"/>
  <c r="L27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<sst xmlns="http://schemas.openxmlformats.org/spreadsheetml/2006/main" count="157" uniqueCount="51">
  <si>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</si>
  <si>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</si>
  <si>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</si>
  <si>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</si>
  <si>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</si>
  <si>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</si>
  <si>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</si>
  <si>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</si>
  <si>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</si>
  <si>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</si>
  <si>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</si>
  <si>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</si>
  <si>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</si>
  <si>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</si>
  <si>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</si>
  <si>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</si>
  <si>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</si>
  <si>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</si>
  <si>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</si>
  <si>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</si>
  <si>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</si>
  <si>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</si>
  <si>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</si>
  <si>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</si>
  <si>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</si>
  <si>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</si>
  <si>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</si>
  <si>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</si>
  <si>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</si>
  <si>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</si>
  <si>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</si>
  <si>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</si>
  <si>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</si>
  <si>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</si>
  <si>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</si>
  <si>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</si>
  <si>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MAQUINAS Y EQUIPOS TERMICOS II</t>
  </si>
  <si>
    <t>4°</t>
  </si>
  <si>
    <t>IV</t>
  </si>
  <si>
    <t>FEB-JUN/ 2024</t>
  </si>
  <si>
    <t>PROYECTO DE MANUFACTURA</t>
  </si>
  <si>
    <t>FUNDAMENTOS DE ROBOTICA</t>
  </si>
  <si>
    <t>MECANICA DE FLUIDOS</t>
  </si>
  <si>
    <t>INGENIERIA DE COSTOS</t>
  </si>
  <si>
    <t>III</t>
  </si>
  <si>
    <t>IAMB</t>
  </si>
  <si>
    <t>602-A</t>
  </si>
  <si>
    <t>ARR</t>
  </si>
  <si>
    <t>402B</t>
  </si>
  <si>
    <t>606-A</t>
  </si>
  <si>
    <t>SEMINARIO DE 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</si>
</sst>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="93" zoomScaleNormal="93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34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7" t="s">
        <v>37</v>
      </c>
      <c r="C8" s="47"/>
      <c r="D8" s="14" t="s">
        <v>4</v>
      </c>
      <c r="E8" s="5">
        <v>6</v>
      </c>
      <c r="G8" s="4" t="s">
        <v>5</v>
      </c>
      <c r="H8" s="5">
        <v>6</v>
      </c>
      <c r="I8" s="55" t="s">
        <v>6</v>
      </c>
      <c r="J8" s="55"/>
      <c r="K8" s="55"/>
      <c r="L8" s="47" t="s">
        <v>39</v>
      </c>
      <c r="M8" s="47"/>
      <c r="N8" s="47"/>
    </row>
    <row r="10" spans="1:14" x14ac:dyDescent="0.2">
      <c r="A10" s="4" t="s">
        <v>7</v>
      </c>
      <c r="B10" s="47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x14ac:dyDescent="0.2">
      <c r="A14" s="8" t="s">
        <v>36</v>
      </c>
      <c r="B14" s="9" t="s">
        <v>38</v>
      </c>
      <c r="C14" s="9" t="s">
        <v>46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7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95</v>
      </c>
      <c r="N14" s="15">
        <v>0.75</v>
      </c>
    </row>
    <row r="15" spans="1:14" s="11" customFormat="1" ht="18" customHeight="1" x14ac:dyDescent="0.2">
      <c r="A15" s="8" t="s">
        <v>40</v>
      </c>
      <c r="B15" s="9" t="s">
        <v>44</v>
      </c>
      <c r="C15" s="9" t="s">
        <v>47</v>
      </c>
      <c r="D15" s="9" t="s">
        <v>32</v>
      </c>
      <c r="E15" s="9">
        <v>3</v>
      </c>
      <c r="F15" s="9">
        <v>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19.5" customHeight="1" x14ac:dyDescent="0.2">
      <c r="A16" s="8" t="s">
        <v>41</v>
      </c>
      <c r="B16" s="9" t="s">
        <v>38</v>
      </c>
      <c r="C16" s="9" t="s">
        <v>47</v>
      </c>
      <c r="D16" s="9" t="s">
        <v>32</v>
      </c>
      <c r="E16" s="9">
        <v>7</v>
      </c>
      <c r="F16" s="9">
        <v>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96</v>
      </c>
      <c r="N16" s="15">
        <v>0.86</v>
      </c>
    </row>
    <row r="17" spans="1:14" s="11" customFormat="1" x14ac:dyDescent="0.2">
      <c r="A17" s="8" t="s">
        <v>50</v>
      </c>
      <c r="B17" s="9" t="s">
        <v>20</v>
      </c>
      <c r="C17" s="9" t="s">
        <v>47</v>
      </c>
      <c r="D17" s="9" t="s">
        <v>32</v>
      </c>
      <c r="E17" s="9">
        <v>11</v>
      </c>
      <c r="F17" s="9">
        <v>11</v>
      </c>
      <c r="G17" s="9"/>
      <c r="H17" s="10"/>
      <c r="I17" s="9">
        <f t="shared" ref="I17" si="2">(E17-SUM(F17:G17))-K17</f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0.72</v>
      </c>
    </row>
    <row r="18" spans="1:14" s="11" customFormat="1" x14ac:dyDescent="0.2">
      <c r="A18" s="8" t="s">
        <v>42</v>
      </c>
      <c r="B18" s="9" t="s">
        <v>38</v>
      </c>
      <c r="C18" s="9" t="s">
        <v>48</v>
      </c>
      <c r="D18" s="9" t="s">
        <v>32</v>
      </c>
      <c r="E18" s="9">
        <v>12</v>
      </c>
      <c r="F18" s="9">
        <v>12</v>
      </c>
      <c r="G18" s="9"/>
      <c r="H18" s="10"/>
      <c r="I18" s="9">
        <f t="shared" si="0"/>
        <v>0</v>
      </c>
      <c r="J18" s="10"/>
      <c r="K18" s="9">
        <v>0</v>
      </c>
      <c r="L18" s="10">
        <f t="shared" ref="L18" si="3">K18/E18</f>
        <v>0</v>
      </c>
      <c r="M18" s="9">
        <v>97</v>
      </c>
      <c r="N18" s="15">
        <v>0.5</v>
      </c>
    </row>
    <row r="19" spans="1:14" s="11" customFormat="1" x14ac:dyDescent="0.2">
      <c r="A19" s="8" t="s">
        <v>43</v>
      </c>
      <c r="B19" s="9" t="s">
        <v>38</v>
      </c>
      <c r="C19" s="9" t="s">
        <v>49</v>
      </c>
      <c r="D19" s="9" t="s">
        <v>45</v>
      </c>
      <c r="E19" s="9">
        <v>27</v>
      </c>
      <c r="F19" s="9">
        <v>25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88</v>
      </c>
      <c r="N19" s="15">
        <v>0.93</v>
      </c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x14ac:dyDescent="0.2">
      <c r="A27" s="23" t="s">
        <v>23</v>
      </c>
      <c r="B27" s="24" t="s">
        <v>24</v>
      </c>
      <c r="C27" s="24" t="s">
        <v>24</v>
      </c>
      <c r="D27" s="24" t="s">
        <v>24</v>
      </c>
      <c r="E27" s="24">
        <f>SUM(E14:E26)</f>
        <v>88</v>
      </c>
      <c r="F27" s="24">
        <f>SUM(F14:F26)</f>
        <v>86</v>
      </c>
      <c r="G27" s="24">
        <f>SUM(G14:G26)</f>
        <v>0</v>
      </c>
      <c r="H27" s="25"/>
      <c r="I27" s="24">
        <f t="shared" si="0"/>
        <v>2</v>
      </c>
      <c r="J27" s="25"/>
      <c r="K27" s="24">
        <f>SUM(K14:K26)</f>
        <v>0</v>
      </c>
      <c r="L27" s="25">
        <f t="shared" si="1"/>
        <v>0</v>
      </c>
      <c r="M27" s="24">
        <f>ROUND(AVERAGE(M14:M26),2)</f>
        <v>94.83</v>
      </c>
      <c r="N27" s="26">
        <f>AVERAGE(N14:N26)</f>
        <v>0.79333333333333333</v>
      </c>
    </row>
    <row r="28" spans="1:14" x14ac:dyDescent="0.2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1:14" ht="120" customHeight="1" x14ac:dyDescent="0.2">
      <c r="A29" s="50" t="s">
        <v>25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1:14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3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1:14" x14ac:dyDescent="0.2">
      <c r="A32" s="30"/>
      <c r="B32" s="44" t="s">
        <v>26</v>
      </c>
      <c r="C32" s="44"/>
      <c r="D32" s="44"/>
      <c r="E32" s="31"/>
      <c r="F32" s="31"/>
      <c r="G32" s="45" t="s">
        <v>27</v>
      </c>
      <c r="H32" s="45"/>
      <c r="I32" s="45"/>
      <c r="J32" s="45"/>
      <c r="K32" s="31"/>
      <c r="L32" s="31"/>
      <c r="M32" s="31"/>
      <c r="N32" s="32"/>
    </row>
    <row r="33" spans="1:14" ht="32.25" customHeight="1" x14ac:dyDescent="0.2">
      <c r="A33" s="30"/>
      <c r="B33" s="46"/>
      <c r="C33" s="46"/>
      <c r="D33" s="46"/>
      <c r="E33" s="31"/>
      <c r="F33" s="31"/>
      <c r="G33" s="47"/>
      <c r="H33" s="47"/>
      <c r="I33" s="47"/>
      <c r="J33" s="47"/>
      <c r="K33" s="31"/>
      <c r="L33" s="31"/>
      <c r="M33" s="31"/>
      <c r="N33" s="32"/>
    </row>
    <row r="34" spans="1:14" hidden="1" x14ac:dyDescent="0.2">
      <c r="A34" s="39" t="e">
        <v>#REF!</v>
      </c>
      <c r="B34" s="40"/>
      <c r="C34" s="34"/>
      <c r="D34" s="31"/>
      <c r="E34" s="40"/>
      <c r="F34" s="40"/>
      <c r="G34" s="40"/>
      <c r="H34" s="40"/>
      <c r="I34" s="31"/>
      <c r="J34" s="31"/>
      <c r="K34" s="31"/>
      <c r="L34" s="31"/>
      <c r="M34" s="31"/>
      <c r="N34" s="32"/>
    </row>
    <row r="35" spans="1:14" hidden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45" customHeight="1" x14ac:dyDescent="0.2">
      <c r="A36" s="35"/>
      <c r="B36" s="41" t="str">
        <f>B10</f>
        <v>ING. COSME HERNANDEZ LINARES</v>
      </c>
      <c r="C36" s="41"/>
      <c r="D36" s="41"/>
      <c r="E36" s="36"/>
      <c r="F36" s="36"/>
      <c r="G36" s="41" t="s">
        <v>35</v>
      </c>
      <c r="H36" s="41"/>
      <c r="I36" s="41"/>
      <c r="J36" s="41"/>
      <c r="K36" s="37"/>
      <c r="L36" s="37"/>
      <c r="M36" s="37"/>
      <c r="N36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30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2</v>
      </c>
      <c r="C8" s="47"/>
      <c r="D8" s="14" t="s">
        <v>4</v>
      </c>
      <c r="E8" s="20">
        <f>'REP P-4'!E8</f>
        <v>6</v>
      </c>
      <c r="F8"/>
      <c r="G8" s="4" t="s">
        <v>5</v>
      </c>
      <c r="H8" s="20">
        <f>'REP P-4'!H8</f>
        <v>6</v>
      </c>
      <c r="I8" s="55" t="s">
        <v>6</v>
      </c>
      <c r="J8" s="55"/>
      <c r="K8" s="55"/>
      <c r="L8" s="47" t="str">
        <f>'REP P-4'!L8</f>
        <v>FEB-JUN/ 2024</v>
      </c>
      <c r="M8" s="47"/>
      <c r="N8" s="47"/>
    </row>
    <row r="10" spans="1:14" x14ac:dyDescent="0.2">
      <c r="A10" s="4" t="s">
        <v>7</v>
      </c>
      <c r="B10" s="47" t="str">
        <f>'REP P-4'!B10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P-4'!A14</f>
        <v>MAQUINAS Y EQUIPOS TERMICOS II</v>
      </c>
      <c r="B14" s="9" t="s">
        <v>29</v>
      </c>
      <c r="C14" s="9" t="str">
        <f>'REP P-4'!C14</f>
        <v>602-A</v>
      </c>
      <c r="D14" s="9" t="str">
        <f>'REP P-4'!D14</f>
        <v>IEME</v>
      </c>
      <c r="E14" s="9">
        <f>'REP P-4'!E14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P-4'!A16</f>
        <v>FUNDAMENTOS DE ROBOTICA</v>
      </c>
      <c r="B16" s="9"/>
      <c r="C16" s="9" t="str">
        <f>'REP P-4'!C16</f>
        <v>ARR</v>
      </c>
      <c r="D16" s="9" t="str">
        <f>'REP P-4'!D16</f>
        <v>IEME</v>
      </c>
      <c r="E16" s="9">
        <f>'REP P-4'!E16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P-4'!A19</f>
        <v>INGENIERIA DE COSTOS</v>
      </c>
      <c r="B17" s="9"/>
      <c r="C17" s="9" t="str">
        <f>'REP P-4'!C19</f>
        <v>606-A</v>
      </c>
      <c r="D17" s="9" t="str">
        <f>'REP P-4'!D19</f>
        <v>IAMB</v>
      </c>
      <c r="E17" s="9">
        <f>'REP P-4'!E19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P-4'!A20</f>
        <v>0</v>
      </c>
      <c r="B18" s="9"/>
      <c r="C18" s="9">
        <f>'REP P-4'!C20</f>
        <v>0</v>
      </c>
      <c r="D18" s="9">
        <f>'REP P-4'!D20</f>
        <v>0</v>
      </c>
      <c r="E18" s="9">
        <f>'REP P-4'!E20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P-4'!A21</f>
        <v>0</v>
      </c>
      <c r="B19" s="9"/>
      <c r="C19" s="9">
        <f>'REP P-4'!C21</f>
        <v>0</v>
      </c>
      <c r="D19" s="9">
        <f>'REP P-4'!D21</f>
        <v>0</v>
      </c>
      <c r="E19" s="9">
        <f>'REP P-4'!E21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P-4'!A22</f>
        <v>0</v>
      </c>
      <c r="B20" s="9"/>
      <c r="C20" s="9">
        <f>'REP P-4'!C22</f>
        <v>0</v>
      </c>
      <c r="D20" s="9">
        <f>'REP P-4'!D22</f>
        <v>0</v>
      </c>
      <c r="E20" s="9">
        <f>'REP P-4'!E22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P-4'!A23</f>
        <v>0</v>
      </c>
      <c r="B21" s="9"/>
      <c r="C21" s="9">
        <f>'REP P-4'!C23</f>
        <v>0</v>
      </c>
      <c r="D21" s="9">
        <f>'REP P-4'!D23</f>
        <v>0</v>
      </c>
      <c r="E21" s="9">
        <f>'REP P-4'!E23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P-4'!A24</f>
        <v>0</v>
      </c>
      <c r="B22" s="9"/>
      <c r="C22" s="9">
        <f>'REP P-4'!C24</f>
        <v>0</v>
      </c>
      <c r="D22" s="9">
        <f>'REP P-4'!D24</f>
        <v>0</v>
      </c>
      <c r="E22" s="9">
        <f>'REP P-4'!E24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P-4'!#REF!</f>
        <v>#REF!</v>
      </c>
      <c r="B23" s="9"/>
      <c r="C23" s="9" t="e">
        <f>'REP P-4'!#REF!</f>
        <v>#REF!</v>
      </c>
      <c r="D23" s="9" t="e">
        <f>'REP P-4'!#REF!</f>
        <v>#REF!</v>
      </c>
      <c r="E23" s="9" t="e">
        <f>'REP P-4'!#REF!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P-4'!#REF!</f>
        <v>#REF!</v>
      </c>
      <c r="B24" s="9"/>
      <c r="C24" s="9" t="e">
        <f>'REP P-4'!#REF!</f>
        <v>#REF!</v>
      </c>
      <c r="D24" s="9" t="e">
        <f>'REP P-4'!#REF!</f>
        <v>#REF!</v>
      </c>
      <c r="E24" s="9" t="e">
        <f>'REP P-4'!#REF!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P-4'!#REF!</f>
        <v>#REF!</v>
      </c>
      <c r="B25" s="9"/>
      <c r="C25" s="9" t="e">
        <f>'REP P-4'!#REF!</f>
        <v>#REF!</v>
      </c>
      <c r="D25" s="9" t="e">
        <f>'REP P-4'!#REF!</f>
        <v>#REF!</v>
      </c>
      <c r="E25" s="9" t="e">
        <f>'REP P-4'!#REF!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P-4'!A25</f>
        <v>0</v>
      </c>
      <c r="B26" s="9"/>
      <c r="C26" s="9">
        <f>'REP P-4'!C25</f>
        <v>0</v>
      </c>
      <c r="D26" s="9">
        <f>'REP P-4'!D25</f>
        <v>0</v>
      </c>
      <c r="E26" s="9">
        <f>'REP P-4'!E25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P-4'!A26</f>
        <v>0</v>
      </c>
      <c r="B27" s="9"/>
      <c r="C27" s="9">
        <f>'REP P-4'!C26</f>
        <v>0</v>
      </c>
      <c r="D27" s="9">
        <f>'REP P-4'!D26</f>
        <v>0</v>
      </c>
      <c r="E27" s="9">
        <f>'REP P-4'!E26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3</v>
      </c>
      <c r="C8" s="47"/>
      <c r="D8" s="14" t="s">
        <v>4</v>
      </c>
      <c r="E8" s="20">
        <f>'REP P-4'!E8</f>
        <v>6</v>
      </c>
      <c r="F8"/>
      <c r="G8" s="4" t="s">
        <v>5</v>
      </c>
      <c r="H8" s="20">
        <f>'REP P-4'!H8</f>
        <v>6</v>
      </c>
      <c r="I8" s="55" t="s">
        <v>6</v>
      </c>
      <c r="J8" s="55"/>
      <c r="K8" s="55"/>
      <c r="L8" s="47" t="str">
        <f>'REP P-4'!L8</f>
        <v>FEB-JUN/ 2024</v>
      </c>
      <c r="M8" s="47"/>
      <c r="N8" s="47"/>
    </row>
    <row r="10" spans="1:14" x14ac:dyDescent="0.2">
      <c r="A10" s="4" t="s">
        <v>7</v>
      </c>
      <c r="B10" s="47" t="str">
        <f>'REP P-4'!B10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P-4'!A14</f>
        <v>MAQUINAS Y EQUIPOS TERMICOS II</v>
      </c>
      <c r="B14" s="9"/>
      <c r="C14" s="9" t="str">
        <f>'REP P-4'!C14</f>
        <v>602-A</v>
      </c>
      <c r="D14" s="9" t="str">
        <f>'REP P-4'!D14</f>
        <v>IEME</v>
      </c>
      <c r="E14" s="9">
        <f>'REP P-4'!E14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P-4'!A15</f>
        <v>PROYECTO DE MANUFACTURA</v>
      </c>
      <c r="B15" s="9"/>
      <c r="C15" s="9" t="str">
        <f>'REP P-4'!C15</f>
        <v>ARR</v>
      </c>
      <c r="D15" s="9" t="str">
        <f>'REP P-4'!D15</f>
        <v>IEME</v>
      </c>
      <c r="E15" s="9">
        <f>'REP P-4'!E15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P-4'!A16</f>
        <v>FUNDAMENTOS DE ROBOTICA</v>
      </c>
      <c r="B16" s="9"/>
      <c r="C16" s="9" t="str">
        <f>'REP P-4'!C16</f>
        <v>ARR</v>
      </c>
      <c r="D16" s="9" t="str">
        <f>'REP P-4'!D16</f>
        <v>IEME</v>
      </c>
      <c r="E16" s="9">
        <f>'REP P-4'!E16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P-4'!A19</f>
        <v>INGENIERIA DE COSTOS</v>
      </c>
      <c r="B17" s="9"/>
      <c r="C17" s="9" t="str">
        <f>'REP P-4'!C19</f>
        <v>606-A</v>
      </c>
      <c r="D17" s="9" t="str">
        <f>'REP P-4'!D19</f>
        <v>IAMB</v>
      </c>
      <c r="E17" s="9">
        <f>'REP P-4'!E19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P-4'!A20</f>
        <v>0</v>
      </c>
      <c r="B18" s="9"/>
      <c r="C18" s="9">
        <f>'REP P-4'!C20</f>
        <v>0</v>
      </c>
      <c r="D18" s="9">
        <f>'REP P-4'!D20</f>
        <v>0</v>
      </c>
      <c r="E18" s="9">
        <f>'REP P-4'!E20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P-4'!A21</f>
        <v>0</v>
      </c>
      <c r="B19" s="9"/>
      <c r="C19" s="9">
        <f>'REP P-4'!C21</f>
        <v>0</v>
      </c>
      <c r="D19" s="9">
        <f>'REP P-4'!D21</f>
        <v>0</v>
      </c>
      <c r="E19" s="9">
        <f>'REP P-4'!E21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P-4'!A22</f>
        <v>0</v>
      </c>
      <c r="B20" s="9"/>
      <c r="C20" s="9">
        <f>'REP P-4'!C22</f>
        <v>0</v>
      </c>
      <c r="D20" s="9">
        <f>'REP P-4'!D22</f>
        <v>0</v>
      </c>
      <c r="E20" s="9">
        <f>'REP P-4'!E22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P-4'!A23</f>
        <v>0</v>
      </c>
      <c r="B21" s="9"/>
      <c r="C21" s="9">
        <f>'REP P-4'!C23</f>
        <v>0</v>
      </c>
      <c r="D21" s="9">
        <f>'REP P-4'!D23</f>
        <v>0</v>
      </c>
      <c r="E21" s="9">
        <f>'REP P-4'!E23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P-4'!A24</f>
        <v>0</v>
      </c>
      <c r="B22" s="9"/>
      <c r="C22" s="9">
        <f>'REP P-4'!C24</f>
        <v>0</v>
      </c>
      <c r="D22" s="9">
        <f>'REP P-4'!D24</f>
        <v>0</v>
      </c>
      <c r="E22" s="9">
        <f>'REP P-4'!E24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P-4'!#REF!</f>
        <v>#REF!</v>
      </c>
      <c r="B23" s="9"/>
      <c r="C23" s="9" t="e">
        <f>'REP P-4'!#REF!</f>
        <v>#REF!</v>
      </c>
      <c r="D23" s="9" t="e">
        <f>'REP P-4'!#REF!</f>
        <v>#REF!</v>
      </c>
      <c r="E23" s="9" t="e">
        <f>'REP P-4'!#REF!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P-4'!#REF!</f>
        <v>#REF!</v>
      </c>
      <c r="B24" s="9"/>
      <c r="C24" s="9" t="e">
        <f>'REP P-4'!#REF!</f>
        <v>#REF!</v>
      </c>
      <c r="D24" s="9" t="e">
        <f>'REP P-4'!#REF!</f>
        <v>#REF!</v>
      </c>
      <c r="E24" s="9" t="e">
        <f>'REP P-4'!#REF!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P-4'!#REF!</f>
        <v>#REF!</v>
      </c>
      <c r="B25" s="9"/>
      <c r="C25" s="9" t="e">
        <f>'REP P-4'!#REF!</f>
        <v>#REF!</v>
      </c>
      <c r="D25" s="9" t="e">
        <f>'REP P-4'!#REF!</f>
        <v>#REF!</v>
      </c>
      <c r="E25" s="9" t="e">
        <f>'REP P-4'!#REF!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P-4'!A25</f>
        <v>0</v>
      </c>
      <c r="B26" s="9"/>
      <c r="C26" s="9">
        <f>'REP P-4'!C25</f>
        <v>0</v>
      </c>
      <c r="D26" s="9">
        <f>'REP P-4'!D25</f>
        <v>0</v>
      </c>
      <c r="E26" s="9">
        <f>'REP P-4'!E25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P-4'!A26</f>
        <v>0</v>
      </c>
      <c r="B27" s="9"/>
      <c r="C27" s="9">
        <f>'REP P-4'!C26</f>
        <v>0</v>
      </c>
      <c r="D27" s="9">
        <f>'REP P-4'!D26</f>
        <v>0</v>
      </c>
      <c r="E27" s="9">
        <f>'REP P-4'!E26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58" t="s">
        <v>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x14ac:dyDescent="0.2">
      <c r="A6" s="59" t="s">
        <v>2</v>
      </c>
      <c r="B6" s="59"/>
      <c r="C6" s="59"/>
      <c r="D6" s="59"/>
      <c r="E6" s="60" t="s">
        <v>31</v>
      </c>
      <c r="F6" s="60"/>
      <c r="G6" s="60"/>
      <c r="H6" s="6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7">
        <v>4</v>
      </c>
      <c r="C8" s="47"/>
      <c r="D8" s="14" t="s">
        <v>4</v>
      </c>
      <c r="E8" s="20">
        <f>'REP P-4'!E8</f>
        <v>6</v>
      </c>
      <c r="F8"/>
      <c r="G8" s="4" t="s">
        <v>5</v>
      </c>
      <c r="H8" s="20">
        <f>'REP P-4'!H8</f>
        <v>6</v>
      </c>
      <c r="I8" s="55" t="s">
        <v>6</v>
      </c>
      <c r="J8" s="55"/>
      <c r="K8" s="55"/>
      <c r="L8" s="47" t="str">
        <f>'REP P-4'!L8</f>
        <v>FEB-JUN/ 2024</v>
      </c>
      <c r="M8" s="47"/>
      <c r="N8" s="47"/>
    </row>
    <row r="10" spans="1:14" x14ac:dyDescent="0.2">
      <c r="A10" s="4" t="s">
        <v>7</v>
      </c>
      <c r="B10" s="47" t="str">
        <f>'REP P-4'!B10</f>
        <v>ING. COSME HERNANDEZ LINARES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6" t="s">
        <v>8</v>
      </c>
      <c r="B12" s="53" t="s">
        <v>9</v>
      </c>
      <c r="C12" s="53" t="s">
        <v>10</v>
      </c>
      <c r="D12" s="42" t="s">
        <v>11</v>
      </c>
      <c r="E12" s="42" t="s">
        <v>12</v>
      </c>
      <c r="F12" s="42" t="s">
        <v>13</v>
      </c>
      <c r="G12" s="42"/>
      <c r="H12" s="42" t="s">
        <v>14</v>
      </c>
      <c r="I12" s="42" t="s">
        <v>15</v>
      </c>
      <c r="J12" s="42" t="s">
        <v>16</v>
      </c>
      <c r="K12" s="42" t="s">
        <v>17</v>
      </c>
      <c r="L12" s="42" t="s">
        <v>18</v>
      </c>
      <c r="M12" s="42" t="s">
        <v>19</v>
      </c>
      <c r="N12" s="48" t="s">
        <v>20</v>
      </c>
    </row>
    <row r="13" spans="1:14" x14ac:dyDescent="0.2">
      <c r="A13" s="57"/>
      <c r="B13" s="54"/>
      <c r="C13" s="54"/>
      <c r="D13" s="43"/>
      <c r="E13" s="43"/>
      <c r="F13" s="7" t="s">
        <v>21</v>
      </c>
      <c r="G13" s="7" t="s">
        <v>22</v>
      </c>
      <c r="H13" s="43"/>
      <c r="I13" s="43"/>
      <c r="J13" s="43"/>
      <c r="K13" s="43"/>
      <c r="L13" s="43"/>
      <c r="M13" s="43"/>
      <c r="N13" s="49"/>
    </row>
    <row r="14" spans="1:14" s="11" customFormat="1" ht="25.5" x14ac:dyDescent="0.2">
      <c r="A14" s="9" t="str">
        <f>'REP P-4'!A14</f>
        <v>MAQUINAS Y EQUIPOS TERMICOS II</v>
      </c>
      <c r="B14" s="9"/>
      <c r="C14" s="9" t="str">
        <f>'REP P-4'!C14</f>
        <v>602-A</v>
      </c>
      <c r="D14" s="9" t="str">
        <f>'REP P-4'!D14</f>
        <v>IEME</v>
      </c>
      <c r="E14" s="9">
        <f>'REP P-4'!E14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 P-4'!A15</f>
        <v>PROYECTO DE MANUFACTURA</v>
      </c>
      <c r="B15" s="9"/>
      <c r="C15" s="9" t="str">
        <f>'REP P-4'!C15</f>
        <v>ARR</v>
      </c>
      <c r="D15" s="9" t="str">
        <f>'REP P-4'!D15</f>
        <v>IEME</v>
      </c>
      <c r="E15" s="9">
        <f>'REP P-4'!E15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P-4'!A16</f>
        <v>FUNDAMENTOS DE ROBOTICA</v>
      </c>
      <c r="B16" s="9"/>
      <c r="C16" s="9" t="str">
        <f>'REP P-4'!C16</f>
        <v>ARR</v>
      </c>
      <c r="D16" s="9" t="str">
        <f>'REP P-4'!D16</f>
        <v>IEME</v>
      </c>
      <c r="E16" s="9">
        <f>'REP P-4'!E16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 P-4'!A19</f>
        <v>INGENIERIA DE COSTOS</v>
      </c>
      <c r="B17" s="9"/>
      <c r="C17" s="9" t="str">
        <f>'REP P-4'!C19</f>
        <v>606-A</v>
      </c>
      <c r="D17" s="9" t="str">
        <f>'REP P-4'!D19</f>
        <v>IAMB</v>
      </c>
      <c r="E17" s="9">
        <f>'REP P-4'!E19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 P-4'!A20</f>
        <v>0</v>
      </c>
      <c r="B18" s="9"/>
      <c r="C18" s="9">
        <f>'REP P-4'!C20</f>
        <v>0</v>
      </c>
      <c r="D18" s="9">
        <f>'REP P-4'!D20</f>
        <v>0</v>
      </c>
      <c r="E18" s="9">
        <f>'REP P-4'!E20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P-4'!A21</f>
        <v>0</v>
      </c>
      <c r="B19" s="9"/>
      <c r="C19" s="9">
        <f>'REP P-4'!C21</f>
        <v>0</v>
      </c>
      <c r="D19" s="9">
        <f>'REP P-4'!D21</f>
        <v>0</v>
      </c>
      <c r="E19" s="9">
        <f>'REP P-4'!E21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P-4'!A22</f>
        <v>0</v>
      </c>
      <c r="B20" s="9"/>
      <c r="C20" s="9">
        <f>'REP P-4'!C22</f>
        <v>0</v>
      </c>
      <c r="D20" s="9">
        <f>'REP P-4'!D22</f>
        <v>0</v>
      </c>
      <c r="E20" s="9">
        <f>'REP P-4'!E22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P-4'!A23</f>
        <v>0</v>
      </c>
      <c r="B21" s="9"/>
      <c r="C21" s="9">
        <f>'REP P-4'!C23</f>
        <v>0</v>
      </c>
      <c r="D21" s="9">
        <f>'REP P-4'!D23</f>
        <v>0</v>
      </c>
      <c r="E21" s="9">
        <f>'REP P-4'!E23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P-4'!A24</f>
        <v>0</v>
      </c>
      <c r="B22" s="9"/>
      <c r="C22" s="9">
        <f>'REP P-4'!C24</f>
        <v>0</v>
      </c>
      <c r="D22" s="9">
        <f>'REP P-4'!D24</f>
        <v>0</v>
      </c>
      <c r="E22" s="9">
        <f>'REP P-4'!E24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P-4'!#REF!</f>
        <v>#REF!</v>
      </c>
      <c r="B23" s="9"/>
      <c r="C23" s="9" t="e">
        <f>'REP P-4'!#REF!</f>
        <v>#REF!</v>
      </c>
      <c r="D23" s="9" t="e">
        <f>'REP P-4'!#REF!</f>
        <v>#REF!</v>
      </c>
      <c r="E23" s="9" t="e">
        <f>'REP P-4'!#REF!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P-4'!#REF!</f>
        <v>#REF!</v>
      </c>
      <c r="B24" s="9"/>
      <c r="C24" s="9" t="e">
        <f>'REP P-4'!#REF!</f>
        <v>#REF!</v>
      </c>
      <c r="D24" s="9" t="e">
        <f>'REP P-4'!#REF!</f>
        <v>#REF!</v>
      </c>
      <c r="E24" s="9" t="e">
        <f>'REP P-4'!#REF!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P-4'!#REF!</f>
        <v>#REF!</v>
      </c>
      <c r="B25" s="9"/>
      <c r="C25" s="9" t="e">
        <f>'REP P-4'!#REF!</f>
        <v>#REF!</v>
      </c>
      <c r="D25" s="9" t="e">
        <f>'REP P-4'!#REF!</f>
        <v>#REF!</v>
      </c>
      <c r="E25" s="9" t="e">
        <f>'REP P-4'!#REF!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P-4'!A25</f>
        <v>0</v>
      </c>
      <c r="B26" s="9"/>
      <c r="C26" s="9">
        <f>'REP P-4'!C25</f>
        <v>0</v>
      </c>
      <c r="D26" s="9">
        <f>'REP P-4'!D25</f>
        <v>0</v>
      </c>
      <c r="E26" s="9">
        <f>'REP P-4'!E25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P-4'!A26</f>
        <v>0</v>
      </c>
      <c r="B27" s="9"/>
      <c r="C27" s="9">
        <f>'REP P-4'!C26</f>
        <v>0</v>
      </c>
      <c r="D27" s="9">
        <f>'REP P-4'!D26</f>
        <v>0</v>
      </c>
      <c r="E27" s="9">
        <f>'REP P-4'!E26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4" t="s">
        <v>25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2" spans="1:14" x14ac:dyDescent="0.2">
      <c r="A32" s="12"/>
    </row>
    <row r="33" spans="1:10" x14ac:dyDescent="0.2">
      <c r="B33" s="65" t="s">
        <v>26</v>
      </c>
      <c r="C33" s="65"/>
      <c r="D33" s="65"/>
      <c r="G33" s="58" t="s">
        <v>27</v>
      </c>
      <c r="H33" s="58"/>
      <c r="I33" s="58"/>
      <c r="J33" s="58"/>
    </row>
    <row r="34" spans="1:10" ht="62.25" customHeight="1" x14ac:dyDescent="0.2">
      <c r="B34" s="46"/>
      <c r="C34" s="46"/>
      <c r="D34" s="46"/>
      <c r="G34" s="47"/>
      <c r="H34" s="47"/>
      <c r="I34" s="47"/>
      <c r="J34" s="47"/>
    </row>
    <row r="35" spans="1:10" hidden="1" x14ac:dyDescent="0.2">
      <c r="A35" s="62" t="e">
        <v>#REF!</v>
      </c>
      <c r="B35" s="62"/>
      <c r="C35" s="6"/>
      <c r="E35" s="62"/>
      <c r="F35" s="62"/>
      <c r="G35" s="62"/>
      <c r="H35" s="62"/>
    </row>
    <row r="36" spans="1:10" hidden="1" x14ac:dyDescent="0.2"/>
    <row r="37" spans="1:10" ht="45" customHeight="1" x14ac:dyDescent="0.2">
      <c r="B37" s="63" t="str">
        <f>B10</f>
        <v>ING. COSME HERNANDEZ LINARES</v>
      </c>
      <c r="C37" s="63"/>
      <c r="D37" s="63"/>
      <c r="E37" s="13"/>
      <c r="F37" s="13"/>
      <c r="G37" s="63"/>
      <c r="H37" s="63"/>
      <c r="I37" s="63"/>
      <c r="J37" s="6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P-4</vt:lpstr>
      <vt:lpstr>2</vt:lpstr>
      <vt:lpstr>3</vt:lpstr>
      <vt:lpstr>4</vt:lpstr>
      <vt:lpstr>'2'!Área_de_impresión</vt:lpstr>
      <vt:lpstr>'3'!Área_de_impresión</vt:lpstr>
      <vt:lpstr>'4'!Área_de_impresión</vt:lpstr>
      <vt:lpstr>'REP P-4'!Área_de_impresión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2024-06-18T22:18:02Z</dcterms:modified>
  <cp:category/>
  <cp:contentStatus/>
</cp:coreProperties>
</file>