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2024\Feb-jul2024\Reporte SGI\"/>
    </mc:Choice>
  </mc:AlternateContent>
  <xr:revisionPtr revIDLastSave="0" documentId="13_ncr:1_{771A4A44-8ED9-40B7-8E39-1DFA3CA55A2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M28" i="2"/>
  <c r="M28" i="1"/>
  <c r="I28" i="2"/>
  <c r="F28" i="2"/>
  <c r="E28" i="2"/>
  <c r="I17" i="1"/>
  <c r="I16" i="1"/>
  <c r="N28" i="1" l="1"/>
  <c r="L28" i="1"/>
  <c r="K28" i="1"/>
  <c r="F28" i="1"/>
  <c r="E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<sst xmlns="http://schemas.openxmlformats.org/spreadsheetml/2006/main" count="197" uniqueCount="51">
  <si>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</si>
  <si>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</si>
  <si>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</si>
  <si>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</si>
  <si>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</si>
  <si>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</si>
  <si>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</si>
  <si>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</si>
  <si>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</si>
  <si>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</si>
  <si>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</si>
  <si>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</si>
  <si>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</si>
  <si>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</si>
  <si>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</si>
  <si>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</si>
  <si>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</si>
  <si>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</si>
  <si>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</si>
  <si>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</si>
  <si>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</si>
  <si>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</si>
  <si>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</si>
  <si>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</si>
  <si>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</si>
  <si>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</si>
  <si>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</si>
  <si>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</si>
  <si>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</si>
  <si>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</si>
  <si>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</si>
  <si>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</si>
  <si>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</si>
  <si>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</si>
  <si>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</si>
  <si>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</si>
  <si>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</si>
  <si>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ARRASTRE</t>
  </si>
  <si>
    <t>ISC. DIEGO DE JESUS VELAZQUEZ LUCHO</t>
  </si>
  <si>
    <t>ISC.LILY ALEJANDRA MEDRANO MENDOZA</t>
  </si>
  <si>
    <t>ISC.DIEGO DE JESUS VELAZQUEZ LUCHO</t>
  </si>
  <si>
    <t>S/E</t>
  </si>
  <si>
    <t>FEB-JUNIO 2024</t>
  </si>
  <si>
    <t>INTELIGENCIA ARTIFICIAL</t>
  </si>
  <si>
    <t>PROGRAMACION LOGICA Y FUNCIONAL</t>
  </si>
  <si>
    <t>LENGUAJES Y AUTOMATAS 1</t>
  </si>
  <si>
    <t>804A</t>
  </si>
  <si>
    <t>604A</t>
  </si>
  <si>
    <t>604B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</si>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</sst>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2" fontId="1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1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 t="s">
        <v>35</v>
      </c>
      <c r="C8" s="31"/>
      <c r="D8" s="5" t="s">
        <v>6</v>
      </c>
      <c r="E8" s="6">
        <v>5</v>
      </c>
      <c r="F8" s="1"/>
      <c r="G8" s="4" t="s">
        <v>7</v>
      </c>
      <c r="H8" s="6">
        <v>4</v>
      </c>
      <c r="I8" s="41" t="s">
        <v>8</v>
      </c>
      <c r="J8" s="25"/>
      <c r="K8" s="25"/>
      <c r="L8" s="32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2" t="s">
        <v>39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42" t="s">
        <v>15</v>
      </c>
      <c r="G12" s="43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23</v>
      </c>
      <c r="G13" s="8" t="s">
        <v>24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36</v>
      </c>
      <c r="B14" s="10" t="s">
        <v>22</v>
      </c>
      <c r="C14" s="10" t="s">
        <v>48</v>
      </c>
      <c r="D14" s="10" t="s">
        <v>33</v>
      </c>
      <c r="E14" s="10">
        <v>14</v>
      </c>
      <c r="F14" s="10">
        <v>14</v>
      </c>
      <c r="G14" s="10"/>
      <c r="H14" s="11"/>
      <c r="I14" s="10">
        <v>0</v>
      </c>
      <c r="J14" s="11"/>
      <c r="K14" s="10">
        <v>0</v>
      </c>
      <c r="L14" s="11">
        <v>0</v>
      </c>
      <c r="M14" s="23">
        <v>90.5</v>
      </c>
      <c r="N14" s="12">
        <v>0.56999999999999995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43</v>
      </c>
      <c r="B15" s="10" t="s">
        <v>22</v>
      </c>
      <c r="C15" s="10" t="s">
        <v>46</v>
      </c>
      <c r="D15" s="10" t="s">
        <v>33</v>
      </c>
      <c r="E15" s="10">
        <v>12</v>
      </c>
      <c r="F15" s="10">
        <v>10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74.900000000000006</v>
      </c>
      <c r="N15" s="12">
        <v>0.83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44</v>
      </c>
      <c r="B16" s="10" t="s">
        <v>41</v>
      </c>
      <c r="C16" s="10" t="s">
        <v>47</v>
      </c>
      <c r="D16" s="10" t="s">
        <v>33</v>
      </c>
      <c r="E16" s="10">
        <v>22</v>
      </c>
      <c r="F16" s="10" t="s">
        <v>41</v>
      </c>
      <c r="G16" s="10"/>
      <c r="H16" s="11"/>
      <c r="I16" s="10">
        <f t="shared" ref="I16:I17" si="0">(E16-SUM(F16:G16))-K16</f>
        <v>22</v>
      </c>
      <c r="J16" s="11"/>
      <c r="K16" s="10">
        <v>0</v>
      </c>
      <c r="L16" s="11"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44</v>
      </c>
      <c r="B17" s="10" t="s">
        <v>41</v>
      </c>
      <c r="C17" s="10" t="s">
        <v>48</v>
      </c>
      <c r="D17" s="10" t="s">
        <v>33</v>
      </c>
      <c r="E17" s="10">
        <v>15</v>
      </c>
      <c r="F17" s="10" t="s">
        <v>41</v>
      </c>
      <c r="G17" s="10"/>
      <c r="H17" s="11"/>
      <c r="I17" s="10">
        <f t="shared" si="0"/>
        <v>15</v>
      </c>
      <c r="J17" s="11"/>
      <c r="K17" s="10">
        <v>0</v>
      </c>
      <c r="L17" s="11"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 t="s">
        <v>45</v>
      </c>
      <c r="B18" s="10" t="s">
        <v>22</v>
      </c>
      <c r="C18" s="10" t="s">
        <v>37</v>
      </c>
      <c r="D18" s="10" t="s">
        <v>33</v>
      </c>
      <c r="E18" s="10">
        <v>10</v>
      </c>
      <c r="F18" s="10">
        <v>3</v>
      </c>
      <c r="G18" s="10"/>
      <c r="H18" s="11"/>
      <c r="I18" s="10">
        <v>7</v>
      </c>
      <c r="J18" s="11"/>
      <c r="K18" s="10">
        <v>0</v>
      </c>
      <c r="L18" s="11">
        <v>0</v>
      </c>
      <c r="M18" s="23">
        <v>22.6</v>
      </c>
      <c r="N18" s="12">
        <v>0.3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73</v>
      </c>
      <c r="F28" s="16">
        <f>SUM(F14:F27)</f>
        <v>27</v>
      </c>
      <c r="G28" s="16">
        <v>0</v>
      </c>
      <c r="H28" s="17"/>
      <c r="I28" s="16">
        <f>SUM(I14:I27)</f>
        <v>46</v>
      </c>
      <c r="J28" s="17"/>
      <c r="K28" s="16">
        <f>SUM(K14:K27)</f>
        <v>0</v>
      </c>
      <c r="L28" s="17">
        <f>SUM(L14:L27)</f>
        <v>0</v>
      </c>
      <c r="M28" s="47">
        <f>ROUND((AVERAGE(M14:M27)),0)</f>
        <v>38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27</v>
      </c>
      <c r="C33" s="25"/>
      <c r="D33" s="25"/>
      <c r="E33" s="1"/>
      <c r="F33" s="1"/>
      <c r="G33" s="29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29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ISC.LILY ALEJANDRA MEDRANO MENDOZA</v>
      </c>
      <c r="C37" s="25"/>
      <c r="D37" s="25"/>
      <c r="E37" s="21"/>
      <c r="F37" s="21"/>
      <c r="G37" s="26" t="s">
        <v>38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5" workbookViewId="0">
      <selection activeCell="N29" sqref="N2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2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FEB-JUNIO 2024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2" t="str">
        <f>'1'!B10</f>
        <v>ISC.LILY ALEJANDRA MEDRANO MENDOZA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42" t="s">
        <v>15</v>
      </c>
      <c r="G12" s="43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23</v>
      </c>
      <c r="G13" s="8" t="s">
        <v>24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 t="s">
        <v>49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13</v>
      </c>
      <c r="G14" s="10"/>
      <c r="H14" s="11"/>
      <c r="I14" s="10">
        <v>1</v>
      </c>
      <c r="J14" s="11"/>
      <c r="K14" s="10">
        <v>0</v>
      </c>
      <c r="L14" s="11">
        <v>0</v>
      </c>
      <c r="M14" s="10">
        <v>88</v>
      </c>
      <c r="N14" s="12">
        <v>0.92500000000000004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 t="s">
        <v>49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10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81.7</v>
      </c>
      <c r="N15" s="12">
        <v>0.83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 t="s">
        <v>22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19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70.599999999999994</v>
      </c>
      <c r="N16" s="12">
        <v>0.86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 t="s">
        <v>22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13</v>
      </c>
      <c r="G17" s="10"/>
      <c r="H17" s="11"/>
      <c r="I17" s="10">
        <v>2</v>
      </c>
      <c r="J17" s="11"/>
      <c r="K17" s="10">
        <v>0</v>
      </c>
      <c r="L17" s="11">
        <v>0</v>
      </c>
      <c r="M17" s="10">
        <v>72.2</v>
      </c>
      <c r="N17" s="12">
        <v>0.86599999999999999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LENGUAJES Y AUTOMATAS 1</v>
      </c>
      <c r="B18" s="10" t="s">
        <v>49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3</v>
      </c>
      <c r="G18" s="10"/>
      <c r="H18" s="11"/>
      <c r="I18" s="10">
        <v>7</v>
      </c>
      <c r="J18" s="11"/>
      <c r="K18" s="10">
        <v>0</v>
      </c>
      <c r="L18" s="11">
        <v>0</v>
      </c>
      <c r="M18" s="10">
        <v>22.2</v>
      </c>
      <c r="N18" s="12">
        <v>0.3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 t="s">
        <v>45</v>
      </c>
      <c r="B19" s="10" t="s">
        <v>50</v>
      </c>
      <c r="C19" s="10" t="s">
        <v>37</v>
      </c>
      <c r="D19" s="10" t="s">
        <v>33</v>
      </c>
      <c r="E19" s="10">
        <v>10</v>
      </c>
      <c r="F19" s="10">
        <v>3</v>
      </c>
      <c r="G19" s="10"/>
      <c r="H19" s="11"/>
      <c r="I19" s="10">
        <v>7</v>
      </c>
      <c r="J19" s="11"/>
      <c r="K19" s="10">
        <v>0</v>
      </c>
      <c r="L19" s="11">
        <v>0</v>
      </c>
      <c r="M19" s="10">
        <v>21</v>
      </c>
      <c r="N19" s="12">
        <v>0.3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 t="s">
        <v>36</v>
      </c>
      <c r="B20" s="10" t="s">
        <v>50</v>
      </c>
      <c r="C20" s="10" t="s">
        <v>48</v>
      </c>
      <c r="D20" s="10" t="s">
        <v>33</v>
      </c>
      <c r="E20" s="10">
        <v>14</v>
      </c>
      <c r="F20" s="10">
        <v>14</v>
      </c>
      <c r="G20" s="10"/>
      <c r="H20" s="11"/>
      <c r="I20" s="10">
        <v>0</v>
      </c>
      <c r="J20" s="11"/>
      <c r="K20" s="10">
        <v>0</v>
      </c>
      <c r="L20" s="11">
        <v>0</v>
      </c>
      <c r="M20" s="10">
        <v>88.5</v>
      </c>
      <c r="N20" s="12">
        <v>0.56999999999999995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97</v>
      </c>
      <c r="F28" s="16">
        <f>(SUM(F14:F27))</f>
        <v>75</v>
      </c>
      <c r="G28" s="16"/>
      <c r="H28" s="17"/>
      <c r="I28" s="16">
        <f>(SUM(I14:I27))</f>
        <v>22</v>
      </c>
      <c r="J28" s="17"/>
      <c r="K28" s="16">
        <v>0</v>
      </c>
      <c r="L28" s="17">
        <v>0</v>
      </c>
      <c r="M28" s="16">
        <f>ROUND((AVERAGE(M14:M27)),0)</f>
        <v>63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27</v>
      </c>
      <c r="C33" s="25"/>
      <c r="D33" s="25"/>
      <c r="E33" s="1"/>
      <c r="F33" s="1"/>
      <c r="G33" s="29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29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ISC.LILY ALEJANDRA MEDRANO MENDOZA</v>
      </c>
      <c r="C37" s="25"/>
      <c r="D37" s="25"/>
      <c r="E37" s="21"/>
      <c r="F37" s="21"/>
      <c r="G37" s="26" t="s">
        <v>40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31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3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FEB-JUNIO 2024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2" t="str">
        <f>'1'!B10</f>
        <v>ISC.LILY ALEJANDRA MEDRANO MENDOZA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42" t="s">
        <v>15</v>
      </c>
      <c r="G12" s="43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23</v>
      </c>
      <c r="G13" s="8" t="s">
        <v>24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27</v>
      </c>
      <c r="C33" s="25"/>
      <c r="D33" s="25"/>
      <c r="E33" s="1"/>
      <c r="F33" s="1"/>
      <c r="G33" s="29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29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ISC.LILY ALEJANDRA MEDRANO MENDOZA</v>
      </c>
      <c r="C37" s="25"/>
      <c r="D37" s="25"/>
      <c r="E37" s="21"/>
      <c r="F37" s="21"/>
      <c r="G37" s="26" t="s">
        <v>40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31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4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FEB-JUNIO 2024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2" t="str">
        <f>'1'!B10</f>
        <v>ISC.LILY ALEJANDRA MEDRANO MENDOZA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42" t="s">
        <v>15</v>
      </c>
      <c r="G12" s="43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23</v>
      </c>
      <c r="G13" s="8" t="s">
        <v>24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27</v>
      </c>
      <c r="C33" s="25"/>
      <c r="D33" s="25"/>
      <c r="E33" s="1"/>
      <c r="F33" s="1"/>
      <c r="G33" s="29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29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ISC.LILY ALEJANDRA MEDRANO MENDOZA</v>
      </c>
      <c r="C37" s="25"/>
      <c r="D37" s="25"/>
      <c r="E37" s="21"/>
      <c r="F37" s="21"/>
      <c r="G37" s="26" t="s">
        <v>38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31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 t="s">
        <v>32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FEB-JUNIO 2024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2" t="str">
        <f>'1'!B10</f>
        <v>ISC.LILY ALEJANDRA MEDRANO MENDOZA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42" t="s">
        <v>15</v>
      </c>
      <c r="G12" s="43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23</v>
      </c>
      <c r="G13" s="8" t="s">
        <v>24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27</v>
      </c>
      <c r="C33" s="25"/>
      <c r="D33" s="25"/>
      <c r="E33" s="1"/>
      <c r="F33" s="1"/>
      <c r="G33" s="29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29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ISC.LILY ALEJANDRA MEDRANO MENDOZA</v>
      </c>
      <c r="C37" s="25"/>
      <c r="D37" s="25"/>
      <c r="E37" s="21"/>
      <c r="F37" s="21"/>
      <c r="G37" s="26" t="s">
        <v>38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2024-04-19T17:06:49Z</dcterms:modified>
</cp:coreProperties>
</file>