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629137B2-D34D-4A93-83C5-54C813A70E35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4" l="1"/>
  <c r="T9" i="5"/>
  <c r="Q10" i="6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O58" i="6" s="1"/>
  <c r="N55" i="6"/>
  <c r="N58" i="6"/>
  <c r="M55" i="6"/>
  <c r="M58" i="6" s="1"/>
  <c r="L55" i="6"/>
  <c r="L58" i="6" s="1"/>
  <c r="K55" i="6"/>
  <c r="J55" i="6"/>
  <c r="P54" i="6"/>
  <c r="P57" i="6" s="1"/>
  <c r="O54" i="6"/>
  <c r="O57" i="6" s="1"/>
  <c r="N54" i="6"/>
  <c r="N57" i="6" s="1"/>
  <c r="M54" i="6"/>
  <c r="M57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J55" i="5"/>
  <c r="P54" i="5"/>
  <c r="P57" i="5" s="1"/>
  <c r="O54" i="5"/>
  <c r="N54" i="5"/>
  <c r="N57" i="5" s="1"/>
  <c r="M54" i="5"/>
  <c r="M57" i="5"/>
  <c r="L54" i="5"/>
  <c r="K54" i="5"/>
  <c r="J5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M54" i="4"/>
  <c r="M57" i="4" s="1"/>
  <c r="L54" i="4"/>
  <c r="K54" i="4"/>
  <c r="J54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N54" i="3"/>
  <c r="N57" i="3" s="1"/>
  <c r="M54" i="3"/>
  <c r="L54" i="3"/>
  <c r="L57" i="3" s="1"/>
  <c r="K54" i="3"/>
  <c r="J54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6" i="1"/>
  <c r="L56" i="1"/>
  <c r="M56" i="1"/>
  <c r="N56" i="1"/>
  <c r="O56" i="1"/>
  <c r="P56" i="1"/>
  <c r="P57" i="1" s="1"/>
  <c r="J56" i="1"/>
  <c r="Q53" i="1"/>
  <c r="K55" i="1"/>
  <c r="K58" i="1" s="1"/>
  <c r="L55" i="1"/>
  <c r="L58" i="1" s="1"/>
  <c r="M55" i="1"/>
  <c r="M58" i="1" s="1"/>
  <c r="N55" i="1"/>
  <c r="O55" i="1"/>
  <c r="O58" i="1" s="1"/>
  <c r="P55" i="1"/>
  <c r="P58" i="1" s="1"/>
  <c r="K54" i="1"/>
  <c r="K57" i="1" s="1"/>
  <c r="L54" i="1"/>
  <c r="M54" i="1"/>
  <c r="N54" i="1"/>
  <c r="N57" i="1" s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N58" i="1"/>
  <c r="O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4" l="1"/>
  <c r="L58" i="5"/>
  <c r="L57" i="5"/>
  <c r="K58" i="4"/>
  <c r="K57" i="4"/>
  <c r="K58" i="5"/>
  <c r="M57" i="1"/>
  <c r="K58" i="3"/>
  <c r="K57" i="6"/>
  <c r="L57" i="1"/>
  <c r="L57" i="6"/>
  <c r="K58" i="6"/>
  <c r="P57" i="4"/>
  <c r="P58" i="4"/>
  <c r="N57" i="4"/>
  <c r="M58" i="4"/>
  <c r="L57" i="4"/>
  <c r="K57" i="5"/>
  <c r="O57" i="5"/>
  <c r="O58" i="3"/>
  <c r="L58" i="3"/>
  <c r="P58" i="3"/>
  <c r="M57" i="3"/>
  <c r="P57" i="3"/>
  <c r="M58" i="3"/>
  <c r="K57" i="3"/>
  <c r="O57" i="3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<sst xmlns="http://schemas.openxmlformats.org/spreadsheetml/2006/main" count="286" uniqueCount="152">
  <si>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</si>
  <si>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</si>
  <si>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</si>
  <si>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</si>
  <si>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</si>
  <si>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</si>
  <si>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</si>
  <si>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</si>
  <si>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</si>
  <si>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</si>
  <si>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</si>
  <si>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</si>
  <si>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</si>
  <si>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</si>
  <si>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</si>
  <si>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</si>
  <si>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</si>
  <si>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</si>
  <si>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</si>
  <si>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</si>
  <si>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</si>
  <si>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</si>
  <si>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</si>
  <si>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</si>
  <si>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</si>
  <si>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SEPTIEMBRE 2023-ENERO 2024</t>
  </si>
  <si>
    <t>MALAGA MIXTEGA MIGUEL ANGEL</t>
  </si>
  <si>
    <t>201U0097</t>
  </si>
  <si>
    <t>201U0102</t>
  </si>
  <si>
    <t>201U0563</t>
  </si>
  <si>
    <t>201U0114</t>
  </si>
  <si>
    <t>201U0126</t>
  </si>
  <si>
    <t>CANO CAZARIN GONZALO YAHIR</t>
  </si>
  <si>
    <t>BELTRAN RAMON GABRIELA</t>
  </si>
  <si>
    <t>HERNANDEZ AZAMAR LEONARDO</t>
  </si>
  <si>
    <t>MENDOZA FERNANDEZ CARLOS DANIEL</t>
  </si>
  <si>
    <t>VERA TEOBAL JOSE GUADALUPE</t>
  </si>
  <si>
    <t>ADMINISTRACION DE BASE DE DATOS</t>
  </si>
  <si>
    <t>Arrastre</t>
  </si>
  <si>
    <t>INTELIGENCIA ARTIFICIAL</t>
  </si>
  <si>
    <t>FEBRERO 2024-JUNIO2024</t>
  </si>
  <si>
    <t>804A</t>
  </si>
  <si>
    <t>201U0096</t>
  </si>
  <si>
    <r>
      <rPr>
        <sz val="8"/>
        <rFont val="Arial MT"/>
        <family val="2"/>
      </rPr>
      <t>211U0172</t>
    </r>
  </si>
  <si>
    <r>
      <rPr>
        <sz val="8"/>
        <rFont val="Arial MT"/>
        <family val="2"/>
      </rPr>
      <t>201U0098</t>
    </r>
  </si>
  <si>
    <r>
      <rPr>
        <sz val="8"/>
        <rFont val="Arial MT"/>
        <family val="2"/>
      </rPr>
      <t>211U0176</t>
    </r>
  </si>
  <si>
    <r>
      <rPr>
        <sz val="8"/>
        <rFont val="Arial MT"/>
        <family val="2"/>
      </rPr>
      <t>211U0661</t>
    </r>
  </si>
  <si>
    <r>
      <rPr>
        <sz val="8"/>
        <rFont val="Arial MT"/>
        <family val="2"/>
      </rPr>
      <t>211U0179</t>
    </r>
  </si>
  <si>
    <r>
      <rPr>
        <sz val="8"/>
        <rFont val="Arial MT"/>
        <family val="2"/>
      </rPr>
      <t>211U0180</t>
    </r>
  </si>
  <si>
    <r>
      <rPr>
        <sz val="8"/>
        <rFont val="Arial MT"/>
        <family val="2"/>
      </rPr>
      <t>211U0642</t>
    </r>
  </si>
  <si>
    <r>
      <rPr>
        <sz val="8"/>
        <rFont val="Arial MT"/>
        <family val="2"/>
      </rPr>
      <t>211U0189</t>
    </r>
  </si>
  <si>
    <r>
      <rPr>
        <sz val="8"/>
        <rFont val="Arial MT"/>
        <family val="2"/>
      </rPr>
      <t>211U0662</t>
    </r>
  </si>
  <si>
    <r>
      <rPr>
        <sz val="8"/>
        <rFont val="Arial MT"/>
        <family val="2"/>
      </rPr>
      <t>211U0190</t>
    </r>
  </si>
  <si>
    <r>
      <rPr>
        <sz val="8"/>
        <rFont val="Arial MT"/>
        <family val="2"/>
      </rPr>
      <t>211U0013</t>
    </r>
  </si>
  <si>
    <r>
      <rPr>
        <sz val="8"/>
        <rFont val="Arial MT"/>
        <family val="2"/>
      </rPr>
      <t>211U0635</t>
    </r>
  </si>
  <si>
    <r>
      <rPr>
        <sz val="8"/>
        <rFont val="Arial MT"/>
        <family val="2"/>
      </rPr>
      <t>211U0547</t>
    </r>
  </si>
  <si>
    <r>
      <rPr>
        <sz val="8"/>
        <rFont val="Arial MT"/>
        <family val="2"/>
      </rPr>
      <t>211U0206</t>
    </r>
  </si>
  <si>
    <t>ALVARADO MERLIN CARLOS RAUL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</si>
  <si>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</si>
  <si>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</si>
  <si>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</si>
  <si>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</si>
  <si>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</si>
  <si>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</si>
  <si>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</si>
  <si>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</si>
  <si>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</si>
  <si>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</si>
  <si>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</si>
  <si>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</si>
  <si>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FEBRERO2024-JUNIO 2024</t>
  </si>
  <si>
    <t>604B</t>
  </si>
  <si>
    <t>AZAMAR TEGOMA LEONARDO DE JESUS</t>
  </si>
  <si>
    <t>CAMPOS DE DIOS DIEGO EMMANUEL</t>
  </si>
  <si>
    <t>CARMONA COBAXIN ANGEL DE JESUS</t>
  </si>
  <si>
    <t>GONZALEZ AVELINO SARA STEPHANY</t>
  </si>
  <si>
    <t>NAVARRO CRUZ IAN JESUS</t>
  </si>
  <si>
    <t>PAVON FIGAROLA ELIAS DARIO</t>
  </si>
  <si>
    <t>PEREZ QUINTANA LUIS FERNANDO</t>
  </si>
  <si>
    <t>RASGADO DE LA CRUZ DAVID</t>
  </si>
  <si>
    <t>VAZQUEZ DOMINGUEZ LUIS GERARDO</t>
  </si>
  <si>
    <t>201U0101</t>
  </si>
  <si>
    <t>191U0168</t>
  </si>
  <si>
    <t>191U0176</t>
  </si>
  <si>
    <t>191U0183</t>
  </si>
  <si>
    <t>201U0117</t>
  </si>
  <si>
    <t>191U0185</t>
  </si>
  <si>
    <t>201U0119</t>
  </si>
  <si>
    <t>201U0125</t>
  </si>
  <si>
    <t xml:space="preserve">PROGRAMACION LOGICA Y FUNCIONAL </t>
  </si>
  <si>
    <t>604A</t>
  </si>
  <si>
    <t>BELTRAN HERNANDEZ JUAN CARLOS</t>
  </si>
  <si>
    <t>CHAGA CHAGALA ISAAC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</si>
  <si>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</si>
  <si>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</si>
  <si>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</si>
  <si>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</si>
  <si>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</si>
  <si>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</si>
  <si>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</si>
  <si>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</si>
  <si>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</si>
  <si>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</si>
  <si>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</si>
  <si>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FIGUEROA JARED</t>
  </si>
  <si>
    <t>RAMIREZ MUNOZ TERESA</t>
  </si>
  <si>
    <t>ROVIRA MACARIO LUIS AXEL</t>
  </si>
  <si>
    <t>TERRAZAS GUERRERO ROBERTO CARLOS</t>
  </si>
  <si>
    <t>TOTO BAUTISTA EDUARDO ABISAI</t>
  </si>
  <si>
    <t>XOLO ABSALON SERGIO LUIS</t>
  </si>
  <si>
    <t>211U0174</t>
  </si>
  <si>
    <t>211U0011</t>
  </si>
  <si>
    <t>211U0473</t>
  </si>
  <si>
    <t>211U0178</t>
  </si>
  <si>
    <t>211U0186</t>
  </si>
  <si>
    <t>211U0187</t>
  </si>
  <si>
    <t>211U0191</t>
  </si>
  <si>
    <t>211U0192</t>
  </si>
  <si>
    <t>211U0193</t>
  </si>
  <si>
    <t>211U0194</t>
  </si>
  <si>
    <t>211U0195</t>
  </si>
  <si>
    <t>211U0197</t>
  </si>
  <si>
    <t>211U0198</t>
  </si>
  <si>
    <t>191U0188</t>
  </si>
  <si>
    <t>211U0199</t>
  </si>
  <si>
    <t>211U0200</t>
  </si>
  <si>
    <t>211U0202</t>
  </si>
  <si>
    <t>211U0203</t>
  </si>
  <si>
    <t>201U0127</t>
  </si>
  <si>
    <t>PROGRAMACION LOGICA Y FUNCIONAL</t>
  </si>
  <si>
    <t>FEBRERO 2024-JUNIO 2024</t>
  </si>
  <si>
    <t>ARTIGAS MARTINEZ ALEXIS</t>
  </si>
  <si>
    <t>SANTOS HERNANDEZ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</si>
  <si>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</si>
  <si>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</si>
  <si>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</si>
  <si>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</si>
  <si>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</si>
  <si>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</si>
  <si>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</si>
  <si>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</si>
  <si>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</si>
  <si>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</si>
  <si>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</si>
  <si>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</si>
  <si>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211U0547</t>
  </si>
  <si>
    <t>211U0486</t>
  </si>
  <si>
    <t>211U0206</t>
  </si>
  <si>
    <t>LENGUAJES Y AUTOMATAS 1</t>
  </si>
  <si>
    <t>211U0635</t>
  </si>
  <si>
    <t>171u0160</t>
  </si>
  <si>
    <t>AMBROS GOMEZ 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</si>
</sst>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="84" zoomScaleNormal="84" workbookViewId="0">
      <selection activeCell="T12" sqref="T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37</v>
      </c>
      <c r="E4" s="38"/>
      <c r="F4" s="38"/>
      <c r="G4" s="38"/>
      <c r="I4" t="s">
        <v>1</v>
      </c>
      <c r="J4" s="28" t="s">
        <v>71</v>
      </c>
      <c r="K4" s="28"/>
      <c r="M4" t="s">
        <v>2</v>
      </c>
      <c r="N4" s="29">
        <v>45427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43</v>
      </c>
      <c r="D9" s="25" t="s">
        <v>57</v>
      </c>
      <c r="E9" s="26"/>
      <c r="F9" s="26"/>
      <c r="G9" s="26"/>
      <c r="H9" s="26"/>
      <c r="I9" s="27"/>
      <c r="J9" s="4">
        <v>88</v>
      </c>
      <c r="K9" s="4">
        <v>96</v>
      </c>
      <c r="L9" s="4">
        <v>93</v>
      </c>
      <c r="M9" s="4">
        <v>91</v>
      </c>
      <c r="N9" s="4">
        <v>0</v>
      </c>
      <c r="O9" s="4">
        <v>0</v>
      </c>
      <c r="P9" s="4">
        <v>0</v>
      </c>
      <c r="Q9" s="10">
        <f>SUM(J9:P9)/7</f>
        <v>52.571428571428569</v>
      </c>
    </row>
    <row r="10" spans="2:18" x14ac:dyDescent="0.25">
      <c r="B10" s="6">
        <f>B9+1</f>
        <v>2</v>
      </c>
      <c r="C10" s="16" t="s">
        <v>44</v>
      </c>
      <c r="D10" s="25" t="s">
        <v>58</v>
      </c>
      <c r="E10" s="26"/>
      <c r="F10" s="26"/>
      <c r="G10" s="26"/>
      <c r="H10" s="26"/>
      <c r="I10" s="27"/>
      <c r="J10" s="4">
        <v>96</v>
      </c>
      <c r="K10" s="4">
        <v>97</v>
      </c>
      <c r="L10" s="4">
        <v>95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53.285714285714285</v>
      </c>
    </row>
    <row r="11" spans="2:18" x14ac:dyDescent="0.25">
      <c r="B11" s="6">
        <f t="shared" ref="B11:B53" si="1">B10+1</f>
        <v>3</v>
      </c>
      <c r="C11" s="16" t="s">
        <v>45</v>
      </c>
      <c r="D11" s="25" t="s">
        <v>59</v>
      </c>
      <c r="E11" s="26"/>
      <c r="F11" s="26"/>
      <c r="G11" s="26"/>
      <c r="H11" s="26"/>
      <c r="I11" s="27"/>
      <c r="J11" s="4">
        <v>93</v>
      </c>
      <c r="K11" s="4">
        <v>94</v>
      </c>
      <c r="L11" s="4">
        <v>92</v>
      </c>
      <c r="M11" s="4">
        <v>91</v>
      </c>
      <c r="N11" s="4">
        <v>0</v>
      </c>
      <c r="O11" s="4">
        <v>0</v>
      </c>
      <c r="P11" s="4">
        <v>0</v>
      </c>
      <c r="Q11" s="10">
        <f t="shared" si="0"/>
        <v>52.857142857142854</v>
      </c>
    </row>
    <row r="12" spans="2:18" x14ac:dyDescent="0.25">
      <c r="B12" s="6">
        <f t="shared" si="1"/>
        <v>4</v>
      </c>
      <c r="C12" s="16" t="s">
        <v>46</v>
      </c>
      <c r="D12" s="25" t="s">
        <v>60</v>
      </c>
      <c r="E12" s="26"/>
      <c r="F12" s="26"/>
      <c r="G12" s="26"/>
      <c r="H12" s="26"/>
      <c r="I12" s="27"/>
      <c r="J12" s="4">
        <v>96</v>
      </c>
      <c r="K12" s="4">
        <v>97</v>
      </c>
      <c r="L12" s="4">
        <v>94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53.142857142857146</v>
      </c>
    </row>
    <row r="13" spans="2:18" x14ac:dyDescent="0.25">
      <c r="B13" s="6">
        <f t="shared" si="1"/>
        <v>5</v>
      </c>
      <c r="C13" s="16" t="s">
        <v>47</v>
      </c>
      <c r="D13" s="25" t="s">
        <v>61</v>
      </c>
      <c r="E13" s="26"/>
      <c r="F13" s="26"/>
      <c r="G13" s="26"/>
      <c r="H13" s="26"/>
      <c r="I13" s="27"/>
      <c r="J13" s="4">
        <v>86</v>
      </c>
      <c r="K13" s="4">
        <v>96</v>
      </c>
      <c r="L13" s="4">
        <v>91</v>
      </c>
      <c r="M13" s="4">
        <v>91</v>
      </c>
      <c r="N13" s="4">
        <v>0</v>
      </c>
      <c r="O13" s="4">
        <v>0</v>
      </c>
      <c r="P13" s="4">
        <v>0</v>
      </c>
      <c r="Q13" s="10">
        <f t="shared" si="0"/>
        <v>52</v>
      </c>
    </row>
    <row r="14" spans="2:18" x14ac:dyDescent="0.25">
      <c r="B14" s="6">
        <f t="shared" si="1"/>
        <v>6</v>
      </c>
      <c r="C14" s="16" t="s">
        <v>48</v>
      </c>
      <c r="D14" s="25" t="s">
        <v>62</v>
      </c>
      <c r="E14" s="26"/>
      <c r="F14" s="26"/>
      <c r="G14" s="26"/>
      <c r="H14" s="26"/>
      <c r="I14" s="27"/>
      <c r="J14" s="4">
        <v>90</v>
      </c>
      <c r="K14" s="4">
        <v>96</v>
      </c>
      <c r="L14" s="4">
        <v>83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38.428571428571431</v>
      </c>
    </row>
    <row r="15" spans="2:18" x14ac:dyDescent="0.25">
      <c r="B15" s="6">
        <f t="shared" si="1"/>
        <v>7</v>
      </c>
      <c r="C15" s="16" t="s">
        <v>49</v>
      </c>
      <c r="D15" s="25" t="s">
        <v>63</v>
      </c>
      <c r="E15" s="26"/>
      <c r="F15" s="26"/>
      <c r="G15" s="26"/>
      <c r="H15" s="26"/>
      <c r="I15" s="27"/>
      <c r="J15" s="4">
        <v>90</v>
      </c>
      <c r="K15" s="4">
        <v>88</v>
      </c>
      <c r="L15" s="4">
        <v>79</v>
      </c>
      <c r="M15" s="4">
        <v>86</v>
      </c>
      <c r="N15" s="4">
        <v>0</v>
      </c>
      <c r="O15" s="4">
        <v>0</v>
      </c>
      <c r="P15" s="4">
        <v>0</v>
      </c>
      <c r="Q15" s="10">
        <f t="shared" si="0"/>
        <v>49</v>
      </c>
    </row>
    <row r="16" spans="2:18" x14ac:dyDescent="0.25">
      <c r="B16" s="6">
        <f t="shared" si="1"/>
        <v>8</v>
      </c>
      <c r="C16" s="16" t="s">
        <v>50</v>
      </c>
      <c r="D16" s="25" t="s">
        <v>64</v>
      </c>
      <c r="E16" s="26"/>
      <c r="F16" s="26"/>
      <c r="G16" s="26"/>
      <c r="H16" s="26"/>
      <c r="I16" s="27"/>
      <c r="J16" s="4">
        <v>88</v>
      </c>
      <c r="K16" s="4">
        <v>96</v>
      </c>
      <c r="L16" s="4">
        <v>89</v>
      </c>
      <c r="M16" s="4">
        <v>89</v>
      </c>
      <c r="N16" s="4">
        <v>0</v>
      </c>
      <c r="O16" s="4">
        <v>0</v>
      </c>
      <c r="P16" s="4">
        <v>0</v>
      </c>
      <c r="Q16" s="10">
        <f t="shared" si="0"/>
        <v>51.714285714285715</v>
      </c>
    </row>
    <row r="17" spans="2:17" x14ac:dyDescent="0.25">
      <c r="B17" s="6">
        <f t="shared" si="1"/>
        <v>9</v>
      </c>
      <c r="C17" s="16" t="s">
        <v>51</v>
      </c>
      <c r="D17" s="25" t="s">
        <v>26</v>
      </c>
      <c r="E17" s="26"/>
      <c r="F17" s="26"/>
      <c r="G17" s="26"/>
      <c r="H17" s="26"/>
      <c r="I17" s="27"/>
      <c r="J17" s="4">
        <v>86</v>
      </c>
      <c r="K17" s="4">
        <v>0</v>
      </c>
      <c r="L17" s="4">
        <v>84</v>
      </c>
      <c r="M17" s="4">
        <v>89</v>
      </c>
      <c r="N17" s="4">
        <v>0</v>
      </c>
      <c r="O17" s="4">
        <v>0</v>
      </c>
      <c r="P17" s="4">
        <v>0</v>
      </c>
      <c r="Q17" s="10">
        <f t="shared" si="0"/>
        <v>37</v>
      </c>
    </row>
    <row r="18" spans="2:17" x14ac:dyDescent="0.25">
      <c r="B18" s="6">
        <f t="shared" si="1"/>
        <v>10</v>
      </c>
      <c r="C18" s="16" t="s">
        <v>52</v>
      </c>
      <c r="D18" s="25" t="s">
        <v>65</v>
      </c>
      <c r="E18" s="26"/>
      <c r="F18" s="26"/>
      <c r="G18" s="26"/>
      <c r="H18" s="26"/>
      <c r="I18" s="27"/>
      <c r="J18" s="4">
        <v>96</v>
      </c>
      <c r="K18" s="4">
        <v>97</v>
      </c>
      <c r="L18" s="4">
        <v>96</v>
      </c>
      <c r="M18" s="4">
        <v>83</v>
      </c>
      <c r="N18" s="4">
        <v>0</v>
      </c>
      <c r="O18" s="4">
        <v>0</v>
      </c>
      <c r="P18" s="4">
        <v>0</v>
      </c>
      <c r="Q18" s="10">
        <f t="shared" si="0"/>
        <v>53.142857142857146</v>
      </c>
    </row>
    <row r="19" spans="2:17" x14ac:dyDescent="0.25">
      <c r="B19" s="6">
        <f t="shared" si="1"/>
        <v>11</v>
      </c>
      <c r="C19" s="16" t="s">
        <v>53</v>
      </c>
      <c r="D19" s="25" t="s">
        <v>66</v>
      </c>
      <c r="E19" s="26"/>
      <c r="F19" s="26"/>
      <c r="G19" s="26"/>
      <c r="H19" s="26"/>
      <c r="I19" s="27"/>
      <c r="J19" s="4">
        <v>86</v>
      </c>
      <c r="K19" s="4">
        <v>95</v>
      </c>
      <c r="L19" s="4">
        <v>83</v>
      </c>
      <c r="M19" s="4">
        <v>89</v>
      </c>
      <c r="N19" s="4">
        <v>0</v>
      </c>
      <c r="O19" s="4">
        <v>0</v>
      </c>
      <c r="P19" s="4">
        <v>0</v>
      </c>
      <c r="Q19" s="10">
        <f t="shared" si="0"/>
        <v>50.428571428571431</v>
      </c>
    </row>
    <row r="20" spans="2:17" x14ac:dyDescent="0.25">
      <c r="B20" s="6">
        <f t="shared" si="1"/>
        <v>12</v>
      </c>
      <c r="C20" s="16" t="s">
        <v>54</v>
      </c>
      <c r="D20" s="25" t="s">
        <v>67</v>
      </c>
      <c r="E20" s="26"/>
      <c r="F20" s="26"/>
      <c r="G20" s="26"/>
      <c r="H20" s="26"/>
      <c r="I20" s="27"/>
      <c r="J20" s="4">
        <v>90</v>
      </c>
      <c r="K20" s="4">
        <v>93</v>
      </c>
      <c r="L20" s="4">
        <v>86</v>
      </c>
      <c r="M20" s="4">
        <v>86</v>
      </c>
      <c r="N20" s="4">
        <v>0</v>
      </c>
      <c r="O20" s="4">
        <v>0</v>
      </c>
      <c r="P20" s="4">
        <v>0</v>
      </c>
      <c r="Q20" s="10">
        <f t="shared" si="0"/>
        <v>50.714285714285715</v>
      </c>
    </row>
    <row r="21" spans="2:17" x14ac:dyDescent="0.25">
      <c r="B21" s="6">
        <f t="shared" si="1"/>
        <v>13</v>
      </c>
      <c r="C21" s="16" t="s">
        <v>55</v>
      </c>
      <c r="D21" s="25" t="s">
        <v>68</v>
      </c>
      <c r="E21" s="26"/>
      <c r="F21" s="26"/>
      <c r="G21" s="26"/>
      <c r="H21" s="26"/>
      <c r="I21" s="27"/>
      <c r="J21" s="4">
        <v>86</v>
      </c>
      <c r="K21" s="4">
        <v>95</v>
      </c>
      <c r="L21" s="4">
        <v>79</v>
      </c>
      <c r="M21" s="4">
        <v>89</v>
      </c>
      <c r="N21" s="4">
        <v>0</v>
      </c>
      <c r="O21" s="4">
        <v>0</v>
      </c>
      <c r="P21" s="4">
        <v>0</v>
      </c>
      <c r="Q21" s="10">
        <f t="shared" si="0"/>
        <v>49.857142857142854</v>
      </c>
    </row>
    <row r="22" spans="2:17" x14ac:dyDescent="0.25">
      <c r="B22" s="6">
        <f t="shared" si="1"/>
        <v>14</v>
      </c>
      <c r="C22" s="16" t="s">
        <v>56</v>
      </c>
      <c r="D22" s="25" t="s">
        <v>69</v>
      </c>
      <c r="E22" s="26"/>
      <c r="F22" s="26"/>
      <c r="G22" s="26"/>
      <c r="H22" s="26"/>
      <c r="I22" s="27"/>
      <c r="J22" s="4">
        <v>96</v>
      </c>
      <c r="K22" s="4">
        <v>97</v>
      </c>
      <c r="L22" s="4">
        <v>96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54.142857142857146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14</v>
      </c>
      <c r="K54" s="11">
        <f t="shared" ref="K54:P54" si="3">COUNTIF(K9:K53,"&gt;=70")</f>
        <v>13</v>
      </c>
      <c r="L54" s="11">
        <f t="shared" si="3"/>
        <v>14</v>
      </c>
      <c r="M54" s="11">
        <f t="shared" si="3"/>
        <v>13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1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0.9285714285714286</v>
      </c>
      <c r="L57" s="14">
        <f t="shared" si="7"/>
        <v>1</v>
      </c>
      <c r="M57" s="14">
        <f t="shared" si="7"/>
        <v>0.9285714285714286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7.1428571428571425E-2</v>
      </c>
      <c r="L58" s="14">
        <f t="shared" si="8"/>
        <v>0</v>
      </c>
      <c r="M58" s="14">
        <f t="shared" si="8"/>
        <v>7.1428571428571425E-2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0" zoomScaleNormal="9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39</v>
      </c>
      <c r="E4" s="38"/>
      <c r="F4" s="38"/>
      <c r="G4" s="38"/>
      <c r="I4" t="s">
        <v>1</v>
      </c>
      <c r="J4" s="28" t="s">
        <v>41</v>
      </c>
      <c r="K4" s="28"/>
      <c r="M4" t="s">
        <v>2</v>
      </c>
      <c r="N4" s="29">
        <v>45427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25" t="s">
        <v>151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42</v>
      </c>
      <c r="D10" s="25" t="s">
        <v>72</v>
      </c>
      <c r="E10" s="26"/>
      <c r="F10" s="26"/>
      <c r="G10" s="26"/>
      <c r="H10" s="26"/>
      <c r="I10" s="27"/>
      <c r="J10" s="4">
        <v>97</v>
      </c>
      <c r="K10" s="4">
        <v>100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41.714285714285715</v>
      </c>
    </row>
    <row r="11" spans="2:18" x14ac:dyDescent="0.25">
      <c r="B11" s="6">
        <f t="shared" ref="B11:B53" si="1">B10+1</f>
        <v>3</v>
      </c>
      <c r="C11" s="6" t="s">
        <v>27</v>
      </c>
      <c r="D11" s="25" t="s">
        <v>33</v>
      </c>
      <c r="E11" s="26"/>
      <c r="F11" s="26"/>
      <c r="G11" s="26"/>
      <c r="H11" s="26"/>
      <c r="I11" s="27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25">
      <c r="B12" s="6">
        <f t="shared" si="1"/>
        <v>4</v>
      </c>
      <c r="C12" s="6" t="s">
        <v>81</v>
      </c>
      <c r="D12" s="25" t="s">
        <v>73</v>
      </c>
      <c r="E12" s="26"/>
      <c r="F12" s="26"/>
      <c r="G12" s="26"/>
      <c r="H12" s="26"/>
      <c r="I12" s="27"/>
      <c r="J12" s="4">
        <v>91</v>
      </c>
      <c r="K12" s="4">
        <v>100</v>
      </c>
      <c r="L12" s="4">
        <v>96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</v>
      </c>
    </row>
    <row r="13" spans="2:18" x14ac:dyDescent="0.25">
      <c r="B13" s="6">
        <f t="shared" si="1"/>
        <v>5</v>
      </c>
      <c r="C13" s="6" t="s">
        <v>82</v>
      </c>
      <c r="D13" s="25" t="s">
        <v>74</v>
      </c>
      <c r="E13" s="26"/>
      <c r="F13" s="26"/>
      <c r="G13" s="26"/>
      <c r="H13" s="26"/>
      <c r="I13" s="27"/>
      <c r="J13" s="4">
        <v>84</v>
      </c>
      <c r="K13" s="4">
        <v>98</v>
      </c>
      <c r="L13" s="4">
        <v>96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39.714285714285715</v>
      </c>
    </row>
    <row r="14" spans="2:18" x14ac:dyDescent="0.25">
      <c r="B14" s="6">
        <f t="shared" si="1"/>
        <v>6</v>
      </c>
      <c r="C14" s="6" t="s">
        <v>83</v>
      </c>
      <c r="D14" s="25" t="s">
        <v>75</v>
      </c>
      <c r="E14" s="26"/>
      <c r="F14" s="26"/>
      <c r="G14" s="26"/>
      <c r="H14" s="26"/>
      <c r="I14" s="27"/>
      <c r="J14" s="4">
        <v>76</v>
      </c>
      <c r="K14" s="4">
        <v>96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38.285714285714285</v>
      </c>
    </row>
    <row r="15" spans="2:18" x14ac:dyDescent="0.25">
      <c r="B15" s="6">
        <f t="shared" si="1"/>
        <v>7</v>
      </c>
      <c r="C15" s="6" t="s">
        <v>84</v>
      </c>
      <c r="D15" s="25" t="s">
        <v>76</v>
      </c>
      <c r="E15" s="26"/>
      <c r="F15" s="26"/>
      <c r="G15" s="26"/>
      <c r="H15" s="26"/>
      <c r="I15" s="27"/>
      <c r="J15" s="4">
        <v>88</v>
      </c>
      <c r="K15" s="4">
        <v>96</v>
      </c>
      <c r="L15" s="4">
        <v>96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25">
      <c r="B16" s="6">
        <f t="shared" si="1"/>
        <v>8</v>
      </c>
      <c r="C16" s="6" t="s">
        <v>85</v>
      </c>
      <c r="D16" s="25" t="s">
        <v>77</v>
      </c>
      <c r="E16" s="26"/>
      <c r="F16" s="26"/>
      <c r="G16" s="26"/>
      <c r="H16" s="26"/>
      <c r="I16" s="27"/>
      <c r="J16" s="4">
        <v>95</v>
      </c>
      <c r="K16" s="4">
        <v>98</v>
      </c>
      <c r="L16" s="4">
        <v>96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41.285714285714285</v>
      </c>
    </row>
    <row r="17" spans="2:17" x14ac:dyDescent="0.25">
      <c r="B17" s="6">
        <f t="shared" si="1"/>
        <v>9</v>
      </c>
      <c r="C17" s="6" t="s">
        <v>86</v>
      </c>
      <c r="D17" s="25" t="s">
        <v>78</v>
      </c>
      <c r="E17" s="26"/>
      <c r="F17" s="26"/>
      <c r="G17" s="26"/>
      <c r="H17" s="26"/>
      <c r="I17" s="27"/>
      <c r="J17" s="4">
        <v>91</v>
      </c>
      <c r="K17" s="4">
        <v>98</v>
      </c>
      <c r="L17" s="4">
        <v>96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40.714285714285715</v>
      </c>
    </row>
    <row r="18" spans="2:17" x14ac:dyDescent="0.25">
      <c r="B18" s="6">
        <f t="shared" si="1"/>
        <v>10</v>
      </c>
      <c r="C18" s="6" t="s">
        <v>87</v>
      </c>
      <c r="D18" s="25" t="s">
        <v>79</v>
      </c>
      <c r="E18" s="26"/>
      <c r="F18" s="26"/>
      <c r="G18" s="26"/>
      <c r="H18" s="26"/>
      <c r="I18" s="27"/>
      <c r="J18" s="4">
        <v>93</v>
      </c>
      <c r="K18" s="4">
        <v>99</v>
      </c>
      <c r="L18" s="4">
        <v>96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41.142857142857146</v>
      </c>
    </row>
    <row r="19" spans="2:17" x14ac:dyDescent="0.25">
      <c r="B19" s="6">
        <f t="shared" si="1"/>
        <v>11</v>
      </c>
      <c r="C19" s="6" t="s">
        <v>88</v>
      </c>
      <c r="D19" s="25" t="s">
        <v>80</v>
      </c>
      <c r="E19" s="26"/>
      <c r="F19" s="26"/>
      <c r="G19" s="26"/>
      <c r="H19" s="26"/>
      <c r="I19" s="27"/>
      <c r="J19" s="4">
        <v>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13.714285714285714</v>
      </c>
    </row>
    <row r="20" spans="2:17" x14ac:dyDescent="0.25">
      <c r="B20" s="6">
        <f t="shared" si="1"/>
        <v>12</v>
      </c>
      <c r="C20" s="6" t="s">
        <v>31</v>
      </c>
      <c r="D20" s="25" t="s">
        <v>36</v>
      </c>
      <c r="E20" s="26"/>
      <c r="F20" s="26"/>
      <c r="G20" s="26"/>
      <c r="H20" s="26"/>
      <c r="I20" s="27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2</v>
      </c>
      <c r="K55" s="12">
        <f t="shared" ref="K55:Q55" si="4">COUNTIF(K9:K53,"&lt;70")</f>
        <v>2</v>
      </c>
      <c r="L55" s="12">
        <f t="shared" si="4"/>
        <v>3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0.83333333333333337</v>
      </c>
      <c r="K57" s="14">
        <f t="shared" ref="K57:Q57" si="6">K54/K56</f>
        <v>0.83333333333333337</v>
      </c>
      <c r="L57" s="14">
        <f t="shared" si="6"/>
        <v>0.75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0.16666666666666666</v>
      </c>
      <c r="K58" s="13">
        <f t="shared" ref="K58:Q58" si="7">K55/K56</f>
        <v>0.16666666666666666</v>
      </c>
      <c r="L58" s="14">
        <f t="shared" si="7"/>
        <v>0.25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tabSelected="1" zoomScale="84" zoomScaleNormal="84" workbookViewId="0">
      <selection activeCell="U10" sqref="U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8" t="s">
        <v>89</v>
      </c>
      <c r="E4" s="38"/>
      <c r="F4" s="38"/>
      <c r="G4" s="38"/>
      <c r="I4" t="s">
        <v>1</v>
      </c>
      <c r="J4" s="28" t="s">
        <v>90</v>
      </c>
      <c r="K4" s="28"/>
      <c r="M4" t="s">
        <v>2</v>
      </c>
      <c r="N4" s="29">
        <v>45428</v>
      </c>
      <c r="O4" s="2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40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16" t="s">
        <v>110</v>
      </c>
      <c r="D9" s="25" t="s">
        <v>91</v>
      </c>
      <c r="E9" s="26"/>
      <c r="F9" s="26"/>
      <c r="G9" s="26"/>
      <c r="H9" s="26"/>
      <c r="I9" s="27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20" x14ac:dyDescent="0.25">
      <c r="B10" s="6">
        <f>B9+1</f>
        <v>2</v>
      </c>
      <c r="C10" s="16" t="s">
        <v>28</v>
      </c>
      <c r="D10" s="25" t="s">
        <v>32</v>
      </c>
      <c r="E10" s="26"/>
      <c r="F10" s="26"/>
      <c r="G10" s="26"/>
      <c r="H10" s="26"/>
      <c r="I10" s="27"/>
      <c r="J10" s="4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10.714285714285714</v>
      </c>
      <c r="T10">
        <f>SUM(L9:L30)</f>
        <v>1115</v>
      </c>
    </row>
    <row r="11" spans="2:20" x14ac:dyDescent="0.25">
      <c r="B11" s="6">
        <f t="shared" ref="B11:B53" si="1">B10+1</f>
        <v>3</v>
      </c>
      <c r="C11" s="16" t="s">
        <v>111</v>
      </c>
      <c r="D11" s="25" t="s">
        <v>92</v>
      </c>
      <c r="E11" s="26"/>
      <c r="F11" s="26"/>
      <c r="G11" s="26"/>
      <c r="H11" s="26"/>
      <c r="I11" s="27"/>
      <c r="J11" s="4">
        <v>79</v>
      </c>
      <c r="K11" s="4">
        <v>94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37.571428571428569</v>
      </c>
    </row>
    <row r="12" spans="2:20" x14ac:dyDescent="0.25">
      <c r="B12" s="6">
        <f t="shared" si="1"/>
        <v>4</v>
      </c>
      <c r="C12" s="16" t="s">
        <v>112</v>
      </c>
      <c r="D12" s="25" t="s">
        <v>93</v>
      </c>
      <c r="E12" s="26"/>
      <c r="F12" s="26"/>
      <c r="G12" s="26"/>
      <c r="H12" s="26"/>
      <c r="I12" s="27"/>
      <c r="J12" s="4">
        <v>80</v>
      </c>
      <c r="K12" s="4">
        <v>88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</row>
    <row r="13" spans="2:20" x14ac:dyDescent="0.25">
      <c r="B13" s="6">
        <f t="shared" si="1"/>
        <v>5</v>
      </c>
      <c r="C13" s="16" t="s">
        <v>113</v>
      </c>
      <c r="D13" s="25" t="s">
        <v>94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16" t="s">
        <v>29</v>
      </c>
      <c r="D14" s="25" t="s">
        <v>34</v>
      </c>
      <c r="E14" s="26"/>
      <c r="F14" s="26"/>
      <c r="G14" s="26"/>
      <c r="H14" s="26"/>
      <c r="I14" s="27"/>
      <c r="J14" s="4">
        <v>82</v>
      </c>
      <c r="K14" s="4">
        <v>90</v>
      </c>
      <c r="L14" s="4">
        <v>88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20" x14ac:dyDescent="0.25">
      <c r="B15" s="6">
        <f t="shared" si="1"/>
        <v>7</v>
      </c>
      <c r="C15" s="16" t="s">
        <v>114</v>
      </c>
      <c r="D15" s="25" t="s">
        <v>95</v>
      </c>
      <c r="E15" s="26"/>
      <c r="F15" s="26"/>
      <c r="G15" s="26"/>
      <c r="H15" s="26"/>
      <c r="I15" s="27"/>
      <c r="J15" s="4">
        <v>78</v>
      </c>
      <c r="K15" s="4">
        <v>91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37.714285714285715</v>
      </c>
    </row>
    <row r="16" spans="2:20" x14ac:dyDescent="0.25">
      <c r="B16" s="6">
        <f t="shared" si="1"/>
        <v>8</v>
      </c>
      <c r="C16" s="16" t="s">
        <v>115</v>
      </c>
      <c r="D16" s="25" t="s">
        <v>96</v>
      </c>
      <c r="E16" s="26"/>
      <c r="F16" s="26"/>
      <c r="G16" s="26"/>
      <c r="H16" s="26"/>
      <c r="I16" s="27"/>
      <c r="J16" s="4">
        <v>85</v>
      </c>
      <c r="K16" s="4">
        <v>97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40.285714285714285</v>
      </c>
    </row>
    <row r="17" spans="2:17" x14ac:dyDescent="0.25">
      <c r="B17" s="6">
        <f t="shared" si="1"/>
        <v>9</v>
      </c>
      <c r="C17" s="16" t="s">
        <v>30</v>
      </c>
      <c r="D17" s="25" t="s">
        <v>35</v>
      </c>
      <c r="E17" s="26"/>
      <c r="F17" s="26"/>
      <c r="G17" s="26"/>
      <c r="H17" s="26"/>
      <c r="I17" s="27"/>
      <c r="J17" s="4">
        <v>85</v>
      </c>
      <c r="K17" s="4">
        <v>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16" t="s">
        <v>116</v>
      </c>
      <c r="D18" s="25" t="s">
        <v>97</v>
      </c>
      <c r="E18" s="26"/>
      <c r="F18" s="26"/>
      <c r="G18" s="26"/>
      <c r="H18" s="26"/>
      <c r="I18" s="27"/>
      <c r="J18" s="4">
        <v>85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25">
      <c r="B19" s="6">
        <f t="shared" si="1"/>
        <v>11</v>
      </c>
      <c r="C19" s="16" t="s">
        <v>117</v>
      </c>
      <c r="D19" s="25" t="s">
        <v>98</v>
      </c>
      <c r="E19" s="26"/>
      <c r="F19" s="26"/>
      <c r="G19" s="26"/>
      <c r="H19" s="26"/>
      <c r="I19" s="27"/>
      <c r="J19" s="4">
        <v>88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25.428571428571427</v>
      </c>
    </row>
    <row r="20" spans="2:17" x14ac:dyDescent="0.25">
      <c r="B20" s="6">
        <f t="shared" si="1"/>
        <v>12</v>
      </c>
      <c r="C20" s="16" t="s">
        <v>118</v>
      </c>
      <c r="D20" s="25" t="s">
        <v>99</v>
      </c>
      <c r="E20" s="26"/>
      <c r="F20" s="26"/>
      <c r="G20" s="26"/>
      <c r="H20" s="26"/>
      <c r="I20" s="27"/>
      <c r="J20" s="4">
        <v>71</v>
      </c>
      <c r="K20" s="4">
        <v>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</v>
      </c>
    </row>
    <row r="21" spans="2:17" x14ac:dyDescent="0.25">
      <c r="B21" s="6">
        <f t="shared" si="1"/>
        <v>13</v>
      </c>
      <c r="C21" s="16" t="s">
        <v>119</v>
      </c>
      <c r="D21" s="25" t="s">
        <v>100</v>
      </c>
      <c r="E21" s="26"/>
      <c r="F21" s="26"/>
      <c r="G21" s="26"/>
      <c r="H21" s="26"/>
      <c r="I21" s="27"/>
      <c r="J21" s="4">
        <v>84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23.428571428571427</v>
      </c>
    </row>
    <row r="22" spans="2:17" x14ac:dyDescent="0.25">
      <c r="B22" s="6">
        <f t="shared" si="1"/>
        <v>14</v>
      </c>
      <c r="C22" s="17" t="s">
        <v>120</v>
      </c>
      <c r="D22" s="25" t="s">
        <v>101</v>
      </c>
      <c r="E22" s="26"/>
      <c r="F22" s="26"/>
      <c r="G22" s="26"/>
      <c r="H22" s="26"/>
      <c r="I22" s="27"/>
      <c r="J22" s="4">
        <v>80</v>
      </c>
      <c r="K22" s="4">
        <v>78</v>
      </c>
      <c r="L22" s="4">
        <v>93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35.857142857142854</v>
      </c>
    </row>
    <row r="23" spans="2:17" x14ac:dyDescent="0.25">
      <c r="B23" s="6">
        <f t="shared" si="1"/>
        <v>15</v>
      </c>
      <c r="C23" s="17" t="s">
        <v>121</v>
      </c>
      <c r="D23" s="25" t="s">
        <v>102</v>
      </c>
      <c r="E23" s="26"/>
      <c r="F23" s="26"/>
      <c r="G23" s="26"/>
      <c r="H23" s="26"/>
      <c r="I23" s="27"/>
      <c r="J23" s="4">
        <v>81</v>
      </c>
      <c r="K23" s="4">
        <v>91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24.571428571428573</v>
      </c>
    </row>
    <row r="24" spans="2:17" x14ac:dyDescent="0.25">
      <c r="B24" s="6">
        <f t="shared" si="1"/>
        <v>16</v>
      </c>
      <c r="C24" s="17" t="s">
        <v>122</v>
      </c>
      <c r="D24" s="25" t="s">
        <v>103</v>
      </c>
      <c r="E24" s="26"/>
      <c r="F24" s="26"/>
      <c r="G24" s="26"/>
      <c r="H24" s="26"/>
      <c r="I24" s="27"/>
      <c r="J24" s="4">
        <v>81</v>
      </c>
      <c r="K24" s="4">
        <v>93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24.857142857142858</v>
      </c>
    </row>
    <row r="25" spans="2:17" x14ac:dyDescent="0.25">
      <c r="B25" s="6">
        <f t="shared" si="1"/>
        <v>17</v>
      </c>
      <c r="C25" s="17" t="s">
        <v>123</v>
      </c>
      <c r="D25" s="25" t="s">
        <v>104</v>
      </c>
      <c r="E25" s="26"/>
      <c r="F25" s="26"/>
      <c r="G25" s="26"/>
      <c r="H25" s="26"/>
      <c r="I25" s="27"/>
      <c r="J25" s="4">
        <v>83</v>
      </c>
      <c r="K25" s="4">
        <v>93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25.142857142857142</v>
      </c>
    </row>
    <row r="26" spans="2:17" x14ac:dyDescent="0.25">
      <c r="B26" s="6">
        <f t="shared" si="1"/>
        <v>18</v>
      </c>
      <c r="C26" s="17" t="s">
        <v>124</v>
      </c>
      <c r="D26" s="25" t="s">
        <v>105</v>
      </c>
      <c r="E26" s="26"/>
      <c r="F26" s="26"/>
      <c r="G26" s="26"/>
      <c r="H26" s="26"/>
      <c r="I26" s="27"/>
      <c r="J26" s="4">
        <v>86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23.714285714285715</v>
      </c>
    </row>
    <row r="27" spans="2:17" x14ac:dyDescent="0.25">
      <c r="B27" s="6">
        <f t="shared" si="1"/>
        <v>19</v>
      </c>
      <c r="C27" s="18" t="s">
        <v>125</v>
      </c>
      <c r="D27" s="25" t="s">
        <v>106</v>
      </c>
      <c r="E27" s="26"/>
      <c r="F27" s="26"/>
      <c r="G27" s="26"/>
      <c r="H27" s="26"/>
      <c r="I27" s="27"/>
      <c r="J27" s="4">
        <v>81</v>
      </c>
      <c r="K27" s="4">
        <v>88</v>
      </c>
      <c r="L27" s="4">
        <v>97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</v>
      </c>
    </row>
    <row r="28" spans="2:17" x14ac:dyDescent="0.25">
      <c r="B28" s="6">
        <f t="shared" si="1"/>
        <v>20</v>
      </c>
      <c r="C28" s="17" t="s">
        <v>126</v>
      </c>
      <c r="D28" s="25" t="s">
        <v>107</v>
      </c>
      <c r="E28" s="26"/>
      <c r="F28" s="26"/>
      <c r="G28" s="26"/>
      <c r="H28" s="26"/>
      <c r="I28" s="27"/>
      <c r="J28" s="4">
        <v>84</v>
      </c>
      <c r="K28" s="4">
        <v>83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</v>
      </c>
    </row>
    <row r="29" spans="2:17" x14ac:dyDescent="0.25">
      <c r="B29" s="6">
        <f t="shared" si="1"/>
        <v>21</v>
      </c>
      <c r="C29" s="17" t="s">
        <v>127</v>
      </c>
      <c r="D29" s="25" t="s">
        <v>108</v>
      </c>
      <c r="E29" s="26"/>
      <c r="F29" s="26"/>
      <c r="G29" s="26"/>
      <c r="H29" s="26"/>
      <c r="I29" s="27"/>
      <c r="J29" s="4">
        <v>77</v>
      </c>
      <c r="K29" s="4">
        <v>98</v>
      </c>
      <c r="L29" s="4">
        <v>97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38.857142857142854</v>
      </c>
    </row>
    <row r="30" spans="2:17" x14ac:dyDescent="0.25">
      <c r="B30" s="6">
        <f t="shared" si="1"/>
        <v>22</v>
      </c>
      <c r="C30" s="17" t="s">
        <v>128</v>
      </c>
      <c r="D30" s="20" t="s">
        <v>109</v>
      </c>
      <c r="E30" s="20"/>
      <c r="F30" s="20"/>
      <c r="G30" s="20"/>
      <c r="H30" s="20"/>
      <c r="I30" s="20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</v>
      </c>
    </row>
    <row r="31" spans="2:17" x14ac:dyDescent="0.25">
      <c r="B31" s="6">
        <f t="shared" si="1"/>
        <v>23</v>
      </c>
      <c r="C31" s="17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19</v>
      </c>
      <c r="K54" s="11">
        <f t="shared" ref="K54:P54" si="2">COUNTIF(K9:K53,"&gt;=70")</f>
        <v>18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10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0.86363636363636365</v>
      </c>
      <c r="K57" s="14">
        <f t="shared" ref="K57:Q57" si="6">K54/K56</f>
        <v>0.81818181818181823</v>
      </c>
      <c r="L57" s="14">
        <f t="shared" si="6"/>
        <v>0.54545454545454541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0.13636363636363635</v>
      </c>
      <c r="K58" s="13">
        <f t="shared" ref="K58:Q58" si="7">K55/K56</f>
        <v>0.18181818181818182</v>
      </c>
      <c r="L58" s="14">
        <f t="shared" si="7"/>
        <v>0.45454545454545453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62"/>
  <sheetViews>
    <sheetView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8" t="s">
        <v>129</v>
      </c>
      <c r="E4" s="38"/>
      <c r="F4" s="38"/>
      <c r="G4" s="38"/>
      <c r="I4" t="s">
        <v>1</v>
      </c>
      <c r="J4" s="28" t="s">
        <v>71</v>
      </c>
      <c r="K4" s="28"/>
      <c r="M4" t="s">
        <v>2</v>
      </c>
      <c r="N4" s="29">
        <v>45428</v>
      </c>
      <c r="O4" s="2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8" t="s">
        <v>130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133</v>
      </c>
      <c r="D9" s="30" t="s">
        <v>57</v>
      </c>
      <c r="E9" s="30"/>
      <c r="F9" s="30"/>
      <c r="G9" s="30"/>
      <c r="H9" s="30"/>
      <c r="I9" s="30"/>
      <c r="J9" s="4">
        <v>80</v>
      </c>
      <c r="K9" s="4">
        <v>100</v>
      </c>
      <c r="L9" s="4">
        <v>98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39.714285714285715</v>
      </c>
      <c r="T9">
        <f>SUM(L9:L23)</f>
        <v>556</v>
      </c>
    </row>
    <row r="10" spans="2:20" x14ac:dyDescent="0.25">
      <c r="B10" s="6">
        <f>B9+1</f>
        <v>2</v>
      </c>
      <c r="C10" s="3" t="s">
        <v>134</v>
      </c>
      <c r="D10" s="30" t="s">
        <v>131</v>
      </c>
      <c r="E10" s="30"/>
      <c r="F10" s="30"/>
      <c r="G10" s="30"/>
      <c r="H10" s="30"/>
      <c r="I10" s="30"/>
      <c r="J10" s="4">
        <v>79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11.285714285714286</v>
      </c>
    </row>
    <row r="11" spans="2:20" x14ac:dyDescent="0.25">
      <c r="B11" s="6">
        <f t="shared" ref="B11:B53" si="1">B10+1</f>
        <v>3</v>
      </c>
      <c r="C11" s="3" t="s">
        <v>135</v>
      </c>
      <c r="D11" s="30" t="s">
        <v>58</v>
      </c>
      <c r="E11" s="30"/>
      <c r="F11" s="30"/>
      <c r="G11" s="30"/>
      <c r="H11" s="30"/>
      <c r="I11" s="30"/>
      <c r="J11" s="4">
        <v>91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25.142857142857142</v>
      </c>
    </row>
    <row r="12" spans="2:20" x14ac:dyDescent="0.25">
      <c r="B12" s="6">
        <f t="shared" si="1"/>
        <v>4</v>
      </c>
      <c r="C12" s="3" t="s">
        <v>136</v>
      </c>
      <c r="D12" s="30" t="s">
        <v>59</v>
      </c>
      <c r="E12" s="30"/>
      <c r="F12" s="30"/>
      <c r="G12" s="30"/>
      <c r="H12" s="30"/>
      <c r="I12" s="30"/>
      <c r="J12" s="4">
        <v>86</v>
      </c>
      <c r="K12" s="4">
        <v>94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20" x14ac:dyDescent="0.25">
      <c r="B13" s="6">
        <f t="shared" si="1"/>
        <v>5</v>
      </c>
      <c r="C13" s="3" t="s">
        <v>137</v>
      </c>
      <c r="D13" s="30" t="s">
        <v>60</v>
      </c>
      <c r="E13" s="30"/>
      <c r="F13" s="30"/>
      <c r="G13" s="30"/>
      <c r="H13" s="30"/>
      <c r="I13" s="30"/>
      <c r="J13" s="4">
        <v>91</v>
      </c>
      <c r="K13" s="4">
        <v>100</v>
      </c>
      <c r="L13" s="4">
        <v>88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39.857142857142854</v>
      </c>
    </row>
    <row r="14" spans="2:20" x14ac:dyDescent="0.25">
      <c r="B14" s="6">
        <f t="shared" si="1"/>
        <v>6</v>
      </c>
      <c r="C14" s="3" t="s">
        <v>138</v>
      </c>
      <c r="D14" s="30" t="s">
        <v>61</v>
      </c>
      <c r="E14" s="30"/>
      <c r="F14" s="30"/>
      <c r="G14" s="30"/>
      <c r="H14" s="30"/>
      <c r="I14" s="30"/>
      <c r="J14" s="4">
        <v>77</v>
      </c>
      <c r="K14" s="4">
        <v>91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38.285714285714285</v>
      </c>
    </row>
    <row r="15" spans="2:20" x14ac:dyDescent="0.25">
      <c r="B15" s="6">
        <f t="shared" si="1"/>
        <v>7</v>
      </c>
      <c r="C15" s="3" t="s">
        <v>139</v>
      </c>
      <c r="D15" s="30" t="s">
        <v>62</v>
      </c>
      <c r="E15" s="30"/>
      <c r="F15" s="30"/>
      <c r="G15" s="30"/>
      <c r="H15" s="30"/>
      <c r="I15" s="30"/>
      <c r="J15" s="4">
        <v>0</v>
      </c>
      <c r="K15" s="4">
        <v>83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11.857142857142858</v>
      </c>
    </row>
    <row r="16" spans="2:20" x14ac:dyDescent="0.25">
      <c r="B16" s="6">
        <f t="shared" si="1"/>
        <v>8</v>
      </c>
      <c r="C16" s="3" t="s">
        <v>140</v>
      </c>
      <c r="D16" s="30" t="s">
        <v>63</v>
      </c>
      <c r="E16" s="30"/>
      <c r="F16" s="30"/>
      <c r="G16" s="30"/>
      <c r="H16" s="30"/>
      <c r="I16" s="30"/>
      <c r="J16" s="4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11.857142857142858</v>
      </c>
    </row>
    <row r="17" spans="2:17" x14ac:dyDescent="0.25">
      <c r="B17" s="6">
        <f t="shared" si="1"/>
        <v>9</v>
      </c>
      <c r="C17" s="3" t="s">
        <v>141</v>
      </c>
      <c r="D17" s="30" t="s">
        <v>64</v>
      </c>
      <c r="E17" s="30"/>
      <c r="F17" s="30"/>
      <c r="G17" s="30"/>
      <c r="H17" s="30"/>
      <c r="I17" s="30"/>
      <c r="J17" s="4">
        <v>86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22.285714285714285</v>
      </c>
    </row>
    <row r="18" spans="2:17" x14ac:dyDescent="0.25">
      <c r="B18" s="6">
        <f t="shared" si="1"/>
        <v>10</v>
      </c>
      <c r="C18" s="3" t="s">
        <v>142</v>
      </c>
      <c r="D18" s="30" t="s">
        <v>26</v>
      </c>
      <c r="E18" s="30"/>
      <c r="F18" s="30"/>
      <c r="G18" s="30"/>
      <c r="H18" s="30"/>
      <c r="I18" s="3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143</v>
      </c>
      <c r="D19" s="30" t="s">
        <v>65</v>
      </c>
      <c r="E19" s="30"/>
      <c r="F19" s="30"/>
      <c r="G19" s="30"/>
      <c r="H19" s="30"/>
      <c r="I19" s="30"/>
      <c r="J19" s="4">
        <v>90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41.428571428571431</v>
      </c>
    </row>
    <row r="20" spans="2:17" x14ac:dyDescent="0.25">
      <c r="B20" s="6">
        <f t="shared" si="1"/>
        <v>12</v>
      </c>
      <c r="C20" s="3" t="s">
        <v>144</v>
      </c>
      <c r="D20" s="30" t="s">
        <v>66</v>
      </c>
      <c r="E20" s="30"/>
      <c r="F20" s="30"/>
      <c r="G20" s="30"/>
      <c r="H20" s="30"/>
      <c r="I20" s="30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</v>
      </c>
    </row>
    <row r="21" spans="2:17" x14ac:dyDescent="0.25">
      <c r="B21" s="6">
        <f t="shared" si="1"/>
        <v>13</v>
      </c>
      <c r="C21" s="3" t="s">
        <v>145</v>
      </c>
      <c r="D21" s="30" t="s">
        <v>68</v>
      </c>
      <c r="E21" s="30"/>
      <c r="F21" s="30"/>
      <c r="G21" s="30"/>
      <c r="H21" s="30"/>
      <c r="I21" s="30"/>
      <c r="J21" s="4">
        <v>74</v>
      </c>
      <c r="K21" s="4">
        <v>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20.571428571428573</v>
      </c>
    </row>
    <row r="22" spans="2:17" x14ac:dyDescent="0.25">
      <c r="B22" s="6">
        <f t="shared" si="1"/>
        <v>14</v>
      </c>
      <c r="C22" s="3" t="s">
        <v>146</v>
      </c>
      <c r="D22" s="30" t="s">
        <v>132</v>
      </c>
      <c r="E22" s="30"/>
      <c r="F22" s="30"/>
      <c r="G22" s="30"/>
      <c r="H22" s="30"/>
      <c r="I22" s="30"/>
      <c r="J22" s="4">
        <v>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</v>
      </c>
    </row>
    <row r="23" spans="2:17" x14ac:dyDescent="0.25">
      <c r="B23" s="6">
        <f t="shared" si="1"/>
        <v>15</v>
      </c>
      <c r="C23" s="3" t="s">
        <v>147</v>
      </c>
      <c r="D23" s="30" t="s">
        <v>69</v>
      </c>
      <c r="E23" s="30"/>
      <c r="F23" s="30"/>
      <c r="G23" s="30"/>
      <c r="H23" s="30"/>
      <c r="I23" s="30"/>
      <c r="J23" s="4">
        <v>86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40.857142857142854</v>
      </c>
    </row>
    <row r="24" spans="2:17" x14ac:dyDescent="0.2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13</v>
      </c>
      <c r="K54" s="11">
        <f t="shared" ref="K54:P54" si="2">COUNTIF(K9:K53,"&gt;=70")</f>
        <v>9</v>
      </c>
      <c r="L54" s="11">
        <f t="shared" si="2"/>
        <v>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2</v>
      </c>
      <c r="K55" s="12">
        <f t="shared" ref="K55:Q55" si="4">COUNTIF(K9:K53,"&lt;70")</f>
        <v>6</v>
      </c>
      <c r="L55" s="12">
        <f t="shared" si="4"/>
        <v>9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15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15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0.8666666666666667</v>
      </c>
      <c r="K57" s="14">
        <f t="shared" ref="K57:Q57" si="6">K54/K56</f>
        <v>0.6</v>
      </c>
      <c r="L57" s="14">
        <f t="shared" si="6"/>
        <v>0.4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0.13333333333333333</v>
      </c>
      <c r="K58" s="13">
        <f t="shared" ref="K58:Q58" si="7">K55/K56</f>
        <v>0.4</v>
      </c>
      <c r="L58" s="14">
        <f t="shared" si="7"/>
        <v>0.6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Normal="10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148</v>
      </c>
      <c r="E4" s="38"/>
      <c r="F4" s="38"/>
      <c r="G4" s="38"/>
      <c r="I4" t="s">
        <v>1</v>
      </c>
      <c r="J4" s="28" t="s">
        <v>38</v>
      </c>
      <c r="K4" s="28"/>
      <c r="M4" t="s">
        <v>2</v>
      </c>
      <c r="N4" s="29">
        <v>45427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134</v>
      </c>
      <c r="D9" s="20" t="s">
        <v>131</v>
      </c>
      <c r="E9" s="20"/>
      <c r="F9" s="20"/>
      <c r="G9" s="20"/>
      <c r="H9" s="20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</row>
    <row r="10" spans="2:18" x14ac:dyDescent="0.25">
      <c r="B10" s="6">
        <f>B9+1</f>
        <v>2</v>
      </c>
      <c r="C10" s="6" t="s">
        <v>110</v>
      </c>
      <c r="D10" s="20" t="s">
        <v>91</v>
      </c>
      <c r="E10" s="20"/>
      <c r="F10" s="20"/>
      <c r="G10" s="20"/>
      <c r="H10" s="20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8" si="0">SUM(J10:O10)/6</f>
        <v>0</v>
      </c>
    </row>
    <row r="11" spans="2:18" x14ac:dyDescent="0.25">
      <c r="B11" s="6">
        <f t="shared" ref="B11:B53" si="1">B10+1</f>
        <v>3</v>
      </c>
      <c r="C11" s="6" t="s">
        <v>113</v>
      </c>
      <c r="D11" s="20" t="s">
        <v>94</v>
      </c>
      <c r="E11" s="20"/>
      <c r="F11" s="20"/>
      <c r="G11" s="20"/>
      <c r="H11" s="20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139</v>
      </c>
      <c r="D12" s="20" t="s">
        <v>62</v>
      </c>
      <c r="E12" s="20"/>
      <c r="F12" s="20"/>
      <c r="G12" s="20"/>
      <c r="H12" s="20"/>
      <c r="I12" s="2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11.666666666666666</v>
      </c>
    </row>
    <row r="13" spans="2:18" x14ac:dyDescent="0.25">
      <c r="B13" s="6">
        <f t="shared" si="1"/>
        <v>5</v>
      </c>
      <c r="C13" s="6" t="s">
        <v>142</v>
      </c>
      <c r="D13" s="20" t="s">
        <v>26</v>
      </c>
      <c r="E13" s="20"/>
      <c r="F13" s="20"/>
      <c r="G13" s="20"/>
      <c r="H13" s="20"/>
      <c r="I13" s="20"/>
      <c r="J13" s="4">
        <v>0</v>
      </c>
      <c r="K13" s="4">
        <v>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11.666666666666666</v>
      </c>
    </row>
    <row r="14" spans="2:18" x14ac:dyDescent="0.25">
      <c r="B14" s="6">
        <f t="shared" si="1"/>
        <v>6</v>
      </c>
      <c r="C14" s="6" t="s">
        <v>149</v>
      </c>
      <c r="D14" s="20" t="s">
        <v>67</v>
      </c>
      <c r="E14" s="20"/>
      <c r="F14" s="20"/>
      <c r="G14" s="20"/>
      <c r="H14" s="20"/>
      <c r="I14" s="20"/>
      <c r="J14" s="4">
        <v>0</v>
      </c>
      <c r="K14" s="4">
        <v>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11.666666666666666</v>
      </c>
    </row>
    <row r="15" spans="2:18" x14ac:dyDescent="0.25">
      <c r="B15" s="6">
        <f t="shared" si="1"/>
        <v>7</v>
      </c>
      <c r="C15" s="6" t="s">
        <v>118</v>
      </c>
      <c r="D15" s="20" t="s">
        <v>99</v>
      </c>
      <c r="E15" s="20"/>
      <c r="F15" s="20"/>
      <c r="G15" s="20"/>
      <c r="H15" s="20"/>
      <c r="I15" s="20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13.833333333333334</v>
      </c>
    </row>
    <row r="16" spans="2:18" x14ac:dyDescent="0.25">
      <c r="B16" s="6">
        <f t="shared" si="1"/>
        <v>8</v>
      </c>
      <c r="C16" s="6" t="s">
        <v>120</v>
      </c>
      <c r="D16" s="20" t="s">
        <v>101</v>
      </c>
      <c r="E16" s="20"/>
      <c r="F16" s="20"/>
      <c r="G16" s="20"/>
      <c r="H16" s="20"/>
      <c r="I16" s="20"/>
      <c r="J16" s="4">
        <v>73</v>
      </c>
      <c r="K16" s="4">
        <v>82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37.5</v>
      </c>
    </row>
    <row r="17" spans="2:17" x14ac:dyDescent="0.25">
      <c r="B17" s="6">
        <f t="shared" si="1"/>
        <v>9</v>
      </c>
      <c r="C17" s="6" t="s">
        <v>121</v>
      </c>
      <c r="D17" s="20" t="s">
        <v>102</v>
      </c>
      <c r="E17" s="20"/>
      <c r="F17" s="20"/>
      <c r="G17" s="20"/>
      <c r="H17" s="20"/>
      <c r="I17" s="20"/>
      <c r="J17" s="4">
        <v>0</v>
      </c>
      <c r="K17" s="4">
        <v>70</v>
      </c>
      <c r="L17" s="4">
        <v>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f t="shared" si="1"/>
        <v>10</v>
      </c>
      <c r="C18" s="6" t="s">
        <v>126</v>
      </c>
      <c r="D18" s="20" t="s">
        <v>107</v>
      </c>
      <c r="E18" s="20"/>
      <c r="F18" s="20"/>
      <c r="G18" s="20"/>
      <c r="H18" s="20"/>
      <c r="I18" s="20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3</v>
      </c>
      <c r="M54" s="11">
        <f t="shared" si="2"/>
        <v>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7</v>
      </c>
      <c r="K55" s="12">
        <f t="shared" ref="K55:Q55" si="4">COUNTIF(K9:K53,"&lt;70")</f>
        <v>7</v>
      </c>
      <c r="L55" s="12">
        <f t="shared" si="4"/>
        <v>7</v>
      </c>
      <c r="M55" s="12">
        <f t="shared" si="4"/>
        <v>9</v>
      </c>
      <c r="N55" s="12">
        <f t="shared" si="4"/>
        <v>10</v>
      </c>
      <c r="O55" s="12">
        <f t="shared" si="4"/>
        <v>10</v>
      </c>
      <c r="P55" s="12">
        <f t="shared" si="4"/>
        <v>10</v>
      </c>
      <c r="Q55" s="12">
        <f t="shared" si="4"/>
        <v>10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10</v>
      </c>
      <c r="Q56" s="12">
        <f t="shared" si="5"/>
        <v>10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0.3</v>
      </c>
      <c r="K57" s="14">
        <f t="shared" ref="K57:Q57" si="6">K54/K56</f>
        <v>0.3</v>
      </c>
      <c r="L57" s="14">
        <f t="shared" si="6"/>
        <v>0.3</v>
      </c>
      <c r="M57" s="14">
        <f t="shared" si="6"/>
        <v>0.1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0.7</v>
      </c>
      <c r="K58" s="13">
        <f t="shared" ref="K58:Q58" si="7">K55/K56</f>
        <v>0.7</v>
      </c>
      <c r="L58" s="14">
        <f t="shared" si="7"/>
        <v>0.7</v>
      </c>
      <c r="M58" s="14">
        <f t="shared" si="7"/>
        <v>0.9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2024-05-17T03:02:20Z</dcterms:modified>
</cp:coreProperties>
</file>