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\Feb-jul2024\Reporte SGI\CUARTO\"/>
    </mc:Choice>
  </mc:AlternateContent>
  <xr:revisionPtr revIDLastSave="0" documentId="13_ncr:1_{9D0CBE93-5BBA-4118-91CE-994DDB40AB58}" xr6:coauthVersionLast="47" xr6:coauthVersionMax="47" xr10:uidLastSave="{00000000-0000-0000-0000-000000000000}"/>
  <bookViews>
    <workbookView xWindow="-120" yWindow="-120" windowWidth="20730" windowHeight="11160" firstSheet="3" activeTab="4" xr2:uid="{00000000-000D-0000-FFFF-FFFF00000000}"/>
  </bookViews>
  <sheets>
    <sheet name="ADMINISTRACION BASE DE DATOS" sheetId="1" r:id="rId1"/>
    <sheet name="INTELIGENCIA ARTIFICIAL" sheetId="3" r:id="rId2"/>
    <sheet name="PROG LOGICA Y FUNCIONAL A" sheetId="4" r:id="rId3"/>
    <sheet name="PROG LOGICA Y FUNCIONAL B" sheetId="5" r:id="rId4"/>
    <sheet name="LENGUAJES Y AUTOMATAS 1" sheetId="6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4" l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9" i="4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10" i="3"/>
  <c r="Q11" i="3"/>
  <c r="Q12" i="3"/>
  <c r="Q13" i="3"/>
  <c r="Q14" i="3"/>
  <c r="Q15" i="3"/>
  <c r="Q16" i="3"/>
  <c r="Q17" i="3"/>
  <c r="Q18" i="3"/>
  <c r="Q19" i="3"/>
  <c r="Q20" i="3"/>
  <c r="Q9" i="3"/>
  <c r="Q10" i="6" l="1"/>
  <c r="Q11" i="6"/>
  <c r="Q12" i="6"/>
  <c r="Q13" i="6"/>
  <c r="Q14" i="6"/>
  <c r="Q15" i="6"/>
  <c r="Q16" i="6"/>
  <c r="Q17" i="6"/>
  <c r="Q18" i="6"/>
  <c r="Q9" i="6"/>
  <c r="P56" i="6"/>
  <c r="O56" i="6"/>
  <c r="N56" i="6"/>
  <c r="M56" i="6"/>
  <c r="L56" i="6"/>
  <c r="K56" i="6"/>
  <c r="J56" i="6"/>
  <c r="P55" i="6"/>
  <c r="P58" i="6" s="1"/>
  <c r="O55" i="6"/>
  <c r="N55" i="6"/>
  <c r="M55" i="6"/>
  <c r="M58" i="6" s="1"/>
  <c r="L55" i="6"/>
  <c r="L58" i="6" s="1"/>
  <c r="K55" i="6"/>
  <c r="J55" i="6"/>
  <c r="P54" i="6"/>
  <c r="P57" i="6" s="1"/>
  <c r="O54" i="6"/>
  <c r="O57" i="6" s="1"/>
  <c r="N54" i="6"/>
  <c r="M54" i="6"/>
  <c r="M57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P58" i="5" s="1"/>
  <c r="O55" i="5"/>
  <c r="O58" i="5" s="1"/>
  <c r="N55" i="5"/>
  <c r="M55" i="5"/>
  <c r="M58" i="5" s="1"/>
  <c r="L55" i="5"/>
  <c r="K55" i="5"/>
  <c r="J55" i="5"/>
  <c r="P54" i="5"/>
  <c r="P57" i="5" s="1"/>
  <c r="O54" i="5"/>
  <c r="N54" i="5"/>
  <c r="N57" i="5" s="1"/>
  <c r="M54" i="5"/>
  <c r="M57" i="5" s="1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M54" i="4"/>
  <c r="L54" i="4"/>
  <c r="K54" i="4"/>
  <c r="J54" i="4"/>
  <c r="B10" i="4"/>
  <c r="B11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N58" i="3" s="1"/>
  <c r="M55" i="3"/>
  <c r="L55" i="3"/>
  <c r="K55" i="3"/>
  <c r="J55" i="3"/>
  <c r="P54" i="3"/>
  <c r="O54" i="3"/>
  <c r="N54" i="3"/>
  <c r="N57" i="3" s="1"/>
  <c r="M54" i="3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6" i="1"/>
  <c r="L56" i="1"/>
  <c r="M56" i="1"/>
  <c r="N56" i="1"/>
  <c r="O56" i="1"/>
  <c r="P56" i="1"/>
  <c r="J56" i="1"/>
  <c r="K55" i="1"/>
  <c r="K58" i="1" s="1"/>
  <c r="L55" i="1"/>
  <c r="L58" i="1" s="1"/>
  <c r="M55" i="1"/>
  <c r="M58" i="1" s="1"/>
  <c r="N55" i="1"/>
  <c r="N58" i="1" s="1"/>
  <c r="O55" i="1"/>
  <c r="P55" i="1"/>
  <c r="P58" i="1" s="1"/>
  <c r="K54" i="1"/>
  <c r="K57" i="1" s="1"/>
  <c r="L54" i="1"/>
  <c r="M54" i="1"/>
  <c r="N54" i="1"/>
  <c r="O54" i="1"/>
  <c r="P54" i="1"/>
  <c r="J55" i="1"/>
  <c r="J58" i="1" s="1"/>
  <c r="J54" i="1"/>
  <c r="B10" i="1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6" l="1"/>
  <c r="N58" i="6"/>
  <c r="O57" i="1"/>
  <c r="O58" i="1"/>
  <c r="N57" i="6"/>
  <c r="N58" i="5"/>
  <c r="M57" i="4"/>
  <c r="P57" i="1"/>
  <c r="N57" i="1"/>
  <c r="L58" i="4"/>
  <c r="L58" i="5"/>
  <c r="L57" i="5"/>
  <c r="K58" i="4"/>
  <c r="K57" i="4"/>
  <c r="K58" i="5"/>
  <c r="M57" i="1"/>
  <c r="K58" i="3"/>
  <c r="K57" i="6"/>
  <c r="L57" i="1"/>
  <c r="L57" i="6"/>
  <c r="K58" i="6"/>
  <c r="P57" i="4"/>
  <c r="P58" i="4"/>
  <c r="N57" i="4"/>
  <c r="M58" i="4"/>
  <c r="L57" i="4"/>
  <c r="K57" i="5"/>
  <c r="O57" i="5"/>
  <c r="O58" i="3"/>
  <c r="L58" i="3"/>
  <c r="P58" i="3"/>
  <c r="M57" i="3"/>
  <c r="P57" i="3"/>
  <c r="M58" i="3"/>
  <c r="K57" i="3"/>
  <c r="O57" i="3"/>
  <c r="Q55" i="1"/>
  <c r="Q55" i="4"/>
  <c r="J57" i="4"/>
  <c r="J58" i="4"/>
  <c r="Q56" i="5"/>
  <c r="J57" i="5"/>
  <c r="Q54" i="5"/>
  <c r="J58" i="5"/>
  <c r="Q55" i="5"/>
  <c r="Q58" i="5" s="1"/>
  <c r="J57" i="3"/>
  <c r="Q54" i="3"/>
  <c r="Q54" i="6"/>
  <c r="J57" i="6"/>
  <c r="J58" i="6"/>
  <c r="Q55" i="6"/>
  <c r="Q56" i="6"/>
  <c r="Q54" i="4"/>
  <c r="Q56" i="4"/>
  <c r="J57" i="1"/>
  <c r="Q56" i="1"/>
  <c r="Q54" i="1"/>
  <c r="J58" i="3"/>
  <c r="Q55" i="3"/>
  <c r="Q56" i="3"/>
  <c r="Q58" i="1" l="1"/>
  <c r="Q57" i="5"/>
  <c r="Q58" i="4"/>
  <c r="Q57" i="3"/>
  <c r="Q57" i="6"/>
  <c r="Q58" i="6"/>
  <c r="Q57" i="4"/>
  <c r="Q57" i="1"/>
  <c r="Q58" i="3"/>
</calcChain>
</file>

<file path=xl/sharedStrings.xml><?xml version="1.0" encoding="utf-8"?>
<sst xmlns="http://schemas.openxmlformats.org/spreadsheetml/2006/main" count="286" uniqueCount="152">
  <si>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</si>
  <si>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</si>
  <si>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</si>
  <si>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</si>
  <si>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</si>
  <si>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</si>
  <si>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</si>
  <si>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</si>
  <si>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</si>
  <si>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</si>
  <si>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</si>
  <si>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</si>
  <si>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</si>
  <si>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</si>
  <si>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</si>
  <si>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</si>
  <si>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</si>
  <si>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</si>
  <si>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</si>
  <si>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</si>
  <si>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</si>
  <si>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</si>
  <si>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</si>
  <si>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</si>
  <si>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LILY ALEJANDRA MEDRANO MENDOZA</t>
  </si>
  <si>
    <t>SEPTIEMBRE 2023-ENERO 2024</t>
  </si>
  <si>
    <t>MALAGA MIXTEGA MIGUEL ANGEL</t>
  </si>
  <si>
    <t>201U0097</t>
  </si>
  <si>
    <t>201U0102</t>
  </si>
  <si>
    <t>201U0563</t>
  </si>
  <si>
    <t>201U0114</t>
  </si>
  <si>
    <t>201U0126</t>
  </si>
  <si>
    <t>CANO CAZARIN GONZALO YAHIR</t>
  </si>
  <si>
    <t>BELTRAN RAMON GABRIELA</t>
  </si>
  <si>
    <t>HERNANDEZ AZAMAR LEONARDO</t>
  </si>
  <si>
    <t>MENDOZA FERNANDEZ CARLOS DANIEL</t>
  </si>
  <si>
    <t>VERA TEOBAL JOSE GUADALUPE</t>
  </si>
  <si>
    <t>ADMINISTRACION DE BASE DE DATOS</t>
  </si>
  <si>
    <t>Arrastre</t>
  </si>
  <si>
    <t>INTELIGENCIA ARTIFICIAL</t>
  </si>
  <si>
    <t>FEBRERO 2024-JUNIO2024</t>
  </si>
  <si>
    <t>804A</t>
  </si>
  <si>
    <t>201U0096</t>
  </si>
  <si>
    <r>
      <rPr>
        <sz val="8"/>
        <rFont val="Arial MT"/>
        <family val="2"/>
      </rPr>
      <t>211U0172</t>
    </r>
  </si>
  <si>
    <r>
      <rPr>
        <sz val="8"/>
        <rFont val="Arial MT"/>
        <family val="2"/>
      </rPr>
      <t>201U0098</t>
    </r>
  </si>
  <si>
    <r>
      <rPr>
        <sz val="8"/>
        <rFont val="Arial MT"/>
        <family val="2"/>
      </rPr>
      <t>211U0176</t>
    </r>
  </si>
  <si>
    <r>
      <rPr>
        <sz val="8"/>
        <rFont val="Arial MT"/>
        <family val="2"/>
      </rPr>
      <t>211U0661</t>
    </r>
  </si>
  <si>
    <r>
      <rPr>
        <sz val="8"/>
        <rFont val="Arial MT"/>
        <family val="2"/>
      </rPr>
      <t>211U0179</t>
    </r>
  </si>
  <si>
    <r>
      <rPr>
        <sz val="8"/>
        <rFont val="Arial MT"/>
        <family val="2"/>
      </rPr>
      <t>211U0180</t>
    </r>
  </si>
  <si>
    <r>
      <rPr>
        <sz val="8"/>
        <rFont val="Arial MT"/>
        <family val="2"/>
      </rPr>
      <t>211U0642</t>
    </r>
  </si>
  <si>
    <r>
      <rPr>
        <sz val="8"/>
        <rFont val="Arial MT"/>
        <family val="2"/>
      </rPr>
      <t>211U0189</t>
    </r>
  </si>
  <si>
    <r>
      <rPr>
        <sz val="8"/>
        <rFont val="Arial MT"/>
        <family val="2"/>
      </rPr>
      <t>211U0662</t>
    </r>
  </si>
  <si>
    <r>
      <rPr>
        <sz val="8"/>
        <rFont val="Arial MT"/>
        <family val="2"/>
      </rPr>
      <t>211U0190</t>
    </r>
  </si>
  <si>
    <r>
      <rPr>
        <sz val="8"/>
        <rFont val="Arial MT"/>
        <family val="2"/>
      </rPr>
      <t>211U0013</t>
    </r>
  </si>
  <si>
    <r>
      <rPr>
        <sz val="8"/>
        <rFont val="Arial MT"/>
        <family val="2"/>
      </rPr>
      <t>211U0635</t>
    </r>
  </si>
  <si>
    <r>
      <rPr>
        <sz val="8"/>
        <rFont val="Arial MT"/>
        <family val="2"/>
      </rPr>
      <t>211U0547</t>
    </r>
  </si>
  <si>
    <r>
      <rPr>
        <sz val="8"/>
        <rFont val="Arial MT"/>
        <family val="2"/>
      </rPr>
      <t>211U0206</t>
    </r>
  </si>
  <si>
    <t>ALVARADO MERLIN CARLOS RAUL</t>
  </si>
  <si>
    <t>BERNAL ANDRADE JESUS ALEJANDRO</t>
  </si>
  <si>
    <t>CANELA AMARO VICTOR</t>
  </si>
  <si>
    <t>CINTO GUILLEN GILBERTO</t>
  </si>
  <si>
    <t>DIAZ POLITO CARLOS DAVID</t>
  </si>
  <si>
    <t>FARARONI LOPEZ JULIO CESAR</t>
  </si>
  <si>
    <t>HERNANDEZ SALAZAR GUSTAVO ANGEL</t>
  </si>
  <si>
    <t>MALAGA MALAGA XOCHITL LITZURY</t>
  </si>
  <si>
    <t>MAULEON FLORES JAZMIN</t>
  </si>
  <si>
    <t>MELCHI COTA CRUZ AXEL</t>
  </si>
  <si>
    <t>MIL ORTIZ EMMANUEL ALEJANDRO</t>
  </si>
  <si>
    <t>MIXTEGA SOSA JUAN DANIEL</t>
  </si>
  <si>
    <t>VENAVIDES RODRIGUEZ ROGELIO DE JESUS</t>
  </si>
  <si>
    <t>FEBRERO2024-JUNIO 2024</t>
  </si>
  <si>
    <t>604B</t>
  </si>
  <si>
    <t>AZAMAR TEGOMA LEONARDO DE JESUS</t>
  </si>
  <si>
    <t>CAMPOS DE DIOS DIEGO EMMANUEL</t>
  </si>
  <si>
    <t>CARMONA COBAXIN ANGEL DE JESUS</t>
  </si>
  <si>
    <t>GONZALEZ AVELINO SARA STEPHANY</t>
  </si>
  <si>
    <t>NAVARRO CRUZ IAN JESUS</t>
  </si>
  <si>
    <t>PAVON FIGAROLA ELIAS DARIO</t>
  </si>
  <si>
    <t>PEREZ QUINTANA LUIS FERNANDO</t>
  </si>
  <si>
    <t>RASGADO DE LA CRUZ DAVID</t>
  </si>
  <si>
    <t>VAZQUEZ DOMINGUEZ LUIS GERARDO</t>
  </si>
  <si>
    <t>201U0101</t>
  </si>
  <si>
    <t>191U0168</t>
  </si>
  <si>
    <t>191U0176</t>
  </si>
  <si>
    <t>191U0183</t>
  </si>
  <si>
    <t>201U0117</t>
  </si>
  <si>
    <t>191U0185</t>
  </si>
  <si>
    <t>201U0119</t>
  </si>
  <si>
    <t>201U0125</t>
  </si>
  <si>
    <t xml:space="preserve">PROGRAMACION LOGICA Y FUNCIONAL </t>
  </si>
  <si>
    <t>604A</t>
  </si>
  <si>
    <t>BELTRAN HERNANDEZ JUAN CARLOS</t>
  </si>
  <si>
    <t>CHAGA CHAGALA ISAAC</t>
  </si>
  <si>
    <t>CRUZ XALA VICTOR JOSE</t>
  </si>
  <si>
    <t>DEL ANGEL BAPO LINDA JHOANA</t>
  </si>
  <si>
    <t>HERNANDEZ SANTOS JONATHAN SALVADOR</t>
  </si>
  <si>
    <t>HERRERA MIXTEGA LAURA</t>
  </si>
  <si>
    <t>MINQUIS MELCHI ORLANDO</t>
  </si>
  <si>
    <t>OLIN ALONSO CARLOS DANIEL</t>
  </si>
  <si>
    <t>OLIN CAMACHO FLOR DEL CARMEN</t>
  </si>
  <si>
    <t>ORTIZ DOMINGUEZ KEISSLY</t>
  </si>
  <si>
    <t>ORTIZ VERGARA DIEGO DE JESUS</t>
  </si>
  <si>
    <t>PICHAL VALDEZ GERMAIN</t>
  </si>
  <si>
    <t>POLITO IXTEPAN LESLYE ALEJANDRA</t>
  </si>
  <si>
    <t>RAMIREZ FIGUEROA JARED</t>
  </si>
  <si>
    <t>RAMIREZ MUNOZ TERESA</t>
  </si>
  <si>
    <t>ROVIRA MACARIO LUIS AXEL</t>
  </si>
  <si>
    <t>TERRAZAS GUERRERO ROBERTO CARLOS</t>
  </si>
  <si>
    <t>TOTO BAUTISTA EDUARDO ABISAI</t>
  </si>
  <si>
    <t>XOLO ABSALON SERGIO LUIS</t>
  </si>
  <si>
    <t>211U0174</t>
  </si>
  <si>
    <t>211U0011</t>
  </si>
  <si>
    <t>211U0473</t>
  </si>
  <si>
    <t>211U0178</t>
  </si>
  <si>
    <t>211U0186</t>
  </si>
  <si>
    <t>211U0187</t>
  </si>
  <si>
    <t>211U0191</t>
  </si>
  <si>
    <t>211U0192</t>
  </si>
  <si>
    <t>211U0193</t>
  </si>
  <si>
    <t>211U0194</t>
  </si>
  <si>
    <t>211U0195</t>
  </si>
  <si>
    <t>211U0197</t>
  </si>
  <si>
    <t>211U0198</t>
  </si>
  <si>
    <t>191U0188</t>
  </si>
  <si>
    <t>211U0199</t>
  </si>
  <si>
    <t>211U0200</t>
  </si>
  <si>
    <t>211U0202</t>
  </si>
  <si>
    <t>211U0203</t>
  </si>
  <si>
    <t>201U0127</t>
  </si>
  <si>
    <t>PROGRAMACION LOGICA Y FUNCIONAL</t>
  </si>
  <si>
    <t>FEBRERO 2024-JUNIO 2024</t>
  </si>
  <si>
    <t>ARTIGAS MARTINEZ ALEXIS</t>
  </si>
  <si>
    <t>SANTOS HERNANDEZ EDUARDO</t>
  </si>
  <si>
    <t>211U0172</t>
  </si>
  <si>
    <t>211U0173</t>
  </si>
  <si>
    <t>201U0098</t>
  </si>
  <si>
    <t>211U0176</t>
  </si>
  <si>
    <t>211U0661</t>
  </si>
  <si>
    <t>211U0179</t>
  </si>
  <si>
    <t>211U0180</t>
  </si>
  <si>
    <t>211U0642</t>
  </si>
  <si>
    <t>211U0189</t>
  </si>
  <si>
    <t>211U0662</t>
  </si>
  <si>
    <t>211U0190</t>
  </si>
  <si>
    <t>211U0013</t>
  </si>
  <si>
    <t>211U0547</t>
  </si>
  <si>
    <t>211U0486</t>
  </si>
  <si>
    <t>211U0206</t>
  </si>
  <si>
    <t>LENGUAJES Y AUTOMATAS 1</t>
  </si>
  <si>
    <t>211U0635</t>
  </si>
  <si>
    <t>171u0160</t>
  </si>
  <si>
    <t>AMBROS GOMEZ VICTOR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</si>
</sst>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49" fontId="0" fillId="0" borderId="2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3" zoomScale="84" zoomScaleNormal="84" workbookViewId="0">
      <selection activeCell="AC18" sqref="AC18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 t="s">
        <v>37</v>
      </c>
      <c r="E4" s="38"/>
      <c r="F4" s="38"/>
      <c r="G4" s="38"/>
      <c r="I4" t="s">
        <v>1</v>
      </c>
      <c r="J4" s="28" t="s">
        <v>71</v>
      </c>
      <c r="K4" s="28"/>
      <c r="M4" t="s">
        <v>2</v>
      </c>
      <c r="N4" s="29">
        <v>45448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70</v>
      </c>
      <c r="E6" s="28"/>
      <c r="F6" s="28"/>
      <c r="G6" s="28"/>
      <c r="I6" s="19" t="s">
        <v>22</v>
      </c>
      <c r="J6" s="19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43</v>
      </c>
      <c r="D9" s="25" t="s">
        <v>57</v>
      </c>
      <c r="E9" s="26"/>
      <c r="F9" s="26"/>
      <c r="G9" s="26"/>
      <c r="H9" s="26"/>
      <c r="I9" s="27"/>
      <c r="J9" s="4">
        <v>88</v>
      </c>
      <c r="K9" s="4">
        <v>96</v>
      </c>
      <c r="L9" s="4">
        <v>93</v>
      </c>
      <c r="M9" s="4">
        <v>91</v>
      </c>
      <c r="N9" s="4">
        <v>83</v>
      </c>
      <c r="O9" s="4">
        <v>89</v>
      </c>
      <c r="P9" s="4"/>
      <c r="Q9" s="10">
        <f>SUM(J9:O9)/6</f>
        <v>90</v>
      </c>
    </row>
    <row r="10" spans="2:18" x14ac:dyDescent="0.25">
      <c r="B10" s="6">
        <f>B9+1</f>
        <v>2</v>
      </c>
      <c r="C10" s="16" t="s">
        <v>44</v>
      </c>
      <c r="D10" s="25" t="s">
        <v>58</v>
      </c>
      <c r="E10" s="26"/>
      <c r="F10" s="26"/>
      <c r="G10" s="26"/>
      <c r="H10" s="26"/>
      <c r="I10" s="27"/>
      <c r="J10" s="4">
        <v>96</v>
      </c>
      <c r="K10" s="4">
        <v>97</v>
      </c>
      <c r="L10" s="4">
        <v>95</v>
      </c>
      <c r="M10" s="4">
        <v>85</v>
      </c>
      <c r="N10" s="4">
        <v>93</v>
      </c>
      <c r="O10" s="4">
        <v>94</v>
      </c>
      <c r="P10" s="4"/>
      <c r="Q10" s="10">
        <f t="shared" ref="Q10:Q22" si="0">SUM(J10:P10)/7</f>
        <v>80</v>
      </c>
    </row>
    <row r="11" spans="2:18" x14ac:dyDescent="0.25">
      <c r="B11" s="6">
        <f t="shared" ref="B11:B53" si="1">B10+1</f>
        <v>3</v>
      </c>
      <c r="C11" s="16" t="s">
        <v>45</v>
      </c>
      <c r="D11" s="25" t="s">
        <v>59</v>
      </c>
      <c r="E11" s="26"/>
      <c r="F11" s="26"/>
      <c r="G11" s="26"/>
      <c r="H11" s="26"/>
      <c r="I11" s="27"/>
      <c r="J11" s="4">
        <v>93</v>
      </c>
      <c r="K11" s="4">
        <v>94</v>
      </c>
      <c r="L11" s="4">
        <v>92</v>
      </c>
      <c r="M11" s="4">
        <v>91</v>
      </c>
      <c r="N11" s="4">
        <v>86</v>
      </c>
      <c r="O11" s="4">
        <v>89</v>
      </c>
      <c r="P11" s="4"/>
      <c r="Q11" s="10">
        <f t="shared" si="0"/>
        <v>77.857142857142861</v>
      </c>
    </row>
    <row r="12" spans="2:18" x14ac:dyDescent="0.25">
      <c r="B12" s="6">
        <f t="shared" si="1"/>
        <v>4</v>
      </c>
      <c r="C12" s="16" t="s">
        <v>46</v>
      </c>
      <c r="D12" s="25" t="s">
        <v>60</v>
      </c>
      <c r="E12" s="26"/>
      <c r="F12" s="26"/>
      <c r="G12" s="26"/>
      <c r="H12" s="26"/>
      <c r="I12" s="27"/>
      <c r="J12" s="4">
        <v>96</v>
      </c>
      <c r="K12" s="4">
        <v>97</v>
      </c>
      <c r="L12" s="4">
        <v>94</v>
      </c>
      <c r="M12" s="4">
        <v>85</v>
      </c>
      <c r="N12" s="4">
        <v>93</v>
      </c>
      <c r="O12" s="4">
        <v>94</v>
      </c>
      <c r="P12" s="4"/>
      <c r="Q12" s="10">
        <f t="shared" si="0"/>
        <v>79.857142857142861</v>
      </c>
    </row>
    <row r="13" spans="2:18" x14ac:dyDescent="0.25">
      <c r="B13" s="6">
        <f t="shared" si="1"/>
        <v>5</v>
      </c>
      <c r="C13" s="16" t="s">
        <v>47</v>
      </c>
      <c r="D13" s="25" t="s">
        <v>61</v>
      </c>
      <c r="E13" s="26"/>
      <c r="F13" s="26"/>
      <c r="G13" s="26"/>
      <c r="H13" s="26"/>
      <c r="I13" s="27"/>
      <c r="J13" s="4">
        <v>86</v>
      </c>
      <c r="K13" s="4">
        <v>96</v>
      </c>
      <c r="L13" s="4">
        <v>91</v>
      </c>
      <c r="M13" s="4">
        <v>91</v>
      </c>
      <c r="N13" s="4">
        <v>86</v>
      </c>
      <c r="O13" s="4">
        <v>87</v>
      </c>
      <c r="P13" s="4"/>
      <c r="Q13" s="10">
        <f t="shared" si="0"/>
        <v>76.714285714285708</v>
      </c>
    </row>
    <row r="14" spans="2:18" x14ac:dyDescent="0.25">
      <c r="B14" s="6">
        <f t="shared" si="1"/>
        <v>6</v>
      </c>
      <c r="C14" s="16" t="s">
        <v>48</v>
      </c>
      <c r="D14" s="25" t="s">
        <v>62</v>
      </c>
      <c r="E14" s="26"/>
      <c r="F14" s="26"/>
      <c r="G14" s="26"/>
      <c r="H14" s="26"/>
      <c r="I14" s="27"/>
      <c r="J14" s="4">
        <v>90</v>
      </c>
      <c r="K14" s="4">
        <v>96</v>
      </c>
      <c r="L14" s="4">
        <v>83</v>
      </c>
      <c r="M14" s="4">
        <v>0</v>
      </c>
      <c r="N14" s="4">
        <v>0</v>
      </c>
      <c r="O14" s="4">
        <v>0</v>
      </c>
      <c r="P14" s="4"/>
      <c r="Q14" s="10">
        <f t="shared" si="0"/>
        <v>38.428571428571431</v>
      </c>
    </row>
    <row r="15" spans="2:18" x14ac:dyDescent="0.25">
      <c r="B15" s="6">
        <f t="shared" si="1"/>
        <v>7</v>
      </c>
      <c r="C15" s="16" t="s">
        <v>49</v>
      </c>
      <c r="D15" s="25" t="s">
        <v>63</v>
      </c>
      <c r="E15" s="26"/>
      <c r="F15" s="26"/>
      <c r="G15" s="26"/>
      <c r="H15" s="26"/>
      <c r="I15" s="27"/>
      <c r="J15" s="4">
        <v>90</v>
      </c>
      <c r="K15" s="4">
        <v>88</v>
      </c>
      <c r="L15" s="4">
        <v>79</v>
      </c>
      <c r="M15" s="4">
        <v>86</v>
      </c>
      <c r="N15" s="4">
        <v>86</v>
      </c>
      <c r="O15" s="4">
        <v>0</v>
      </c>
      <c r="P15" s="4"/>
      <c r="Q15" s="10">
        <f t="shared" si="0"/>
        <v>61.285714285714285</v>
      </c>
    </row>
    <row r="16" spans="2:18" x14ac:dyDescent="0.25">
      <c r="B16" s="6">
        <f t="shared" si="1"/>
        <v>8</v>
      </c>
      <c r="C16" s="16" t="s">
        <v>50</v>
      </c>
      <c r="D16" s="25" t="s">
        <v>64</v>
      </c>
      <c r="E16" s="26"/>
      <c r="F16" s="26"/>
      <c r="G16" s="26"/>
      <c r="H16" s="26"/>
      <c r="I16" s="27"/>
      <c r="J16" s="4">
        <v>88</v>
      </c>
      <c r="K16" s="4">
        <v>96</v>
      </c>
      <c r="L16" s="4">
        <v>89</v>
      </c>
      <c r="M16" s="4">
        <v>89</v>
      </c>
      <c r="N16" s="4">
        <v>86</v>
      </c>
      <c r="O16" s="4">
        <v>89</v>
      </c>
      <c r="P16" s="4"/>
      <c r="Q16" s="10">
        <f t="shared" si="0"/>
        <v>76.714285714285708</v>
      </c>
    </row>
    <row r="17" spans="2:17" x14ac:dyDescent="0.25">
      <c r="B17" s="6">
        <f t="shared" si="1"/>
        <v>9</v>
      </c>
      <c r="C17" s="16" t="s">
        <v>51</v>
      </c>
      <c r="D17" s="25" t="s">
        <v>26</v>
      </c>
      <c r="E17" s="26"/>
      <c r="F17" s="26"/>
      <c r="G17" s="26"/>
      <c r="H17" s="26"/>
      <c r="I17" s="27"/>
      <c r="J17" s="4">
        <v>86</v>
      </c>
      <c r="K17" s="4">
        <v>0</v>
      </c>
      <c r="L17" s="4">
        <v>84</v>
      </c>
      <c r="M17" s="4">
        <v>89</v>
      </c>
      <c r="N17" s="4">
        <v>86</v>
      </c>
      <c r="O17" s="4">
        <v>84</v>
      </c>
      <c r="P17" s="4"/>
      <c r="Q17" s="10">
        <f t="shared" si="0"/>
        <v>61.285714285714285</v>
      </c>
    </row>
    <row r="18" spans="2:17" x14ac:dyDescent="0.25">
      <c r="B18" s="6">
        <f t="shared" si="1"/>
        <v>10</v>
      </c>
      <c r="C18" s="16" t="s">
        <v>52</v>
      </c>
      <c r="D18" s="25" t="s">
        <v>65</v>
      </c>
      <c r="E18" s="26"/>
      <c r="F18" s="26"/>
      <c r="G18" s="26"/>
      <c r="H18" s="26"/>
      <c r="I18" s="27"/>
      <c r="J18" s="4">
        <v>96</v>
      </c>
      <c r="K18" s="4">
        <v>97</v>
      </c>
      <c r="L18" s="4">
        <v>96</v>
      </c>
      <c r="M18" s="4">
        <v>83</v>
      </c>
      <c r="N18" s="4">
        <v>93</v>
      </c>
      <c r="O18" s="4">
        <v>94</v>
      </c>
      <c r="P18" s="4"/>
      <c r="Q18" s="10">
        <f t="shared" si="0"/>
        <v>79.857142857142861</v>
      </c>
    </row>
    <row r="19" spans="2:17" x14ac:dyDescent="0.25">
      <c r="B19" s="6">
        <f t="shared" si="1"/>
        <v>11</v>
      </c>
      <c r="C19" s="16" t="s">
        <v>53</v>
      </c>
      <c r="D19" s="25" t="s">
        <v>66</v>
      </c>
      <c r="E19" s="26"/>
      <c r="F19" s="26"/>
      <c r="G19" s="26"/>
      <c r="H19" s="26"/>
      <c r="I19" s="27"/>
      <c r="J19" s="4">
        <v>86</v>
      </c>
      <c r="K19" s="4">
        <v>95</v>
      </c>
      <c r="L19" s="4">
        <v>83</v>
      </c>
      <c r="M19" s="4">
        <v>89</v>
      </c>
      <c r="N19" s="4">
        <v>86</v>
      </c>
      <c r="O19" s="4">
        <v>84</v>
      </c>
      <c r="P19" s="4"/>
      <c r="Q19" s="10">
        <f t="shared" si="0"/>
        <v>74.714285714285708</v>
      </c>
    </row>
    <row r="20" spans="2:17" x14ac:dyDescent="0.25">
      <c r="B20" s="6">
        <f t="shared" si="1"/>
        <v>12</v>
      </c>
      <c r="C20" s="16" t="s">
        <v>54</v>
      </c>
      <c r="D20" s="25" t="s">
        <v>67</v>
      </c>
      <c r="E20" s="26"/>
      <c r="F20" s="26"/>
      <c r="G20" s="26"/>
      <c r="H20" s="26"/>
      <c r="I20" s="27"/>
      <c r="J20" s="4">
        <v>90</v>
      </c>
      <c r="K20" s="4">
        <v>93</v>
      </c>
      <c r="L20" s="4">
        <v>86</v>
      </c>
      <c r="M20" s="4">
        <v>86</v>
      </c>
      <c r="N20" s="4">
        <v>88</v>
      </c>
      <c r="O20" s="4">
        <v>0</v>
      </c>
      <c r="P20" s="4"/>
      <c r="Q20" s="10">
        <f t="shared" si="0"/>
        <v>63.285714285714285</v>
      </c>
    </row>
    <row r="21" spans="2:17" x14ac:dyDescent="0.25">
      <c r="B21" s="6">
        <f t="shared" si="1"/>
        <v>13</v>
      </c>
      <c r="C21" s="16" t="s">
        <v>55</v>
      </c>
      <c r="D21" s="25" t="s">
        <v>68</v>
      </c>
      <c r="E21" s="26"/>
      <c r="F21" s="26"/>
      <c r="G21" s="26"/>
      <c r="H21" s="26"/>
      <c r="I21" s="27"/>
      <c r="J21" s="4">
        <v>86</v>
      </c>
      <c r="K21" s="4">
        <v>95</v>
      </c>
      <c r="L21" s="4">
        <v>79</v>
      </c>
      <c r="M21" s="4">
        <v>89</v>
      </c>
      <c r="N21" s="4">
        <v>86</v>
      </c>
      <c r="O21" s="4">
        <v>87</v>
      </c>
      <c r="P21" s="4"/>
      <c r="Q21" s="10">
        <f t="shared" si="0"/>
        <v>74.571428571428569</v>
      </c>
    </row>
    <row r="22" spans="2:17" x14ac:dyDescent="0.25">
      <c r="B22" s="6">
        <f t="shared" si="1"/>
        <v>14</v>
      </c>
      <c r="C22" s="16" t="s">
        <v>56</v>
      </c>
      <c r="D22" s="25" t="s">
        <v>69</v>
      </c>
      <c r="E22" s="26"/>
      <c r="F22" s="26"/>
      <c r="G22" s="26"/>
      <c r="H22" s="26"/>
      <c r="I22" s="27"/>
      <c r="J22" s="4">
        <v>96</v>
      </c>
      <c r="K22" s="4">
        <v>97</v>
      </c>
      <c r="L22" s="4">
        <v>96</v>
      </c>
      <c r="M22" s="4">
        <v>90</v>
      </c>
      <c r="N22" s="4">
        <v>93</v>
      </c>
      <c r="O22" s="4">
        <v>94</v>
      </c>
      <c r="P22" s="4"/>
      <c r="Q22" s="10">
        <f t="shared" si="0"/>
        <v>80.857142857142861</v>
      </c>
    </row>
    <row r="23" spans="2:17" x14ac:dyDescent="0.25">
      <c r="B23" s="6">
        <f t="shared" si="1"/>
        <v>15</v>
      </c>
      <c r="C23" s="6"/>
      <c r="D23" s="20"/>
      <c r="E23" s="20"/>
      <c r="F23" s="20"/>
      <c r="G23" s="20"/>
      <c r="H23" s="20"/>
      <c r="I23" s="20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0"/>
      <c r="E24" s="20"/>
      <c r="F24" s="20"/>
      <c r="G24" s="20"/>
      <c r="H24" s="20"/>
      <c r="I24" s="2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4" t="s">
        <v>19</v>
      </c>
      <c r="I54" s="34"/>
      <c r="J54" s="11">
        <f>COUNTIF(J9:J53,"&gt;=70")</f>
        <v>14</v>
      </c>
      <c r="K54" s="11">
        <f t="shared" ref="K54:P54" si="2">COUNTIF(K9:K53,"&gt;=70")</f>
        <v>13</v>
      </c>
      <c r="L54" s="11">
        <f t="shared" si="2"/>
        <v>14</v>
      </c>
      <c r="M54" s="11">
        <f t="shared" si="2"/>
        <v>13</v>
      </c>
      <c r="N54" s="11">
        <f t="shared" si="2"/>
        <v>13</v>
      </c>
      <c r="O54" s="11">
        <f t="shared" si="2"/>
        <v>11</v>
      </c>
      <c r="P54" s="11">
        <f t="shared" si="2"/>
        <v>0</v>
      </c>
      <c r="Q54" s="15">
        <f t="shared" ref="Q54" si="3">COUNTIF(Q9:Q48,"&gt;=70")</f>
        <v>10</v>
      </c>
    </row>
    <row r="55" spans="2:17" x14ac:dyDescent="0.25">
      <c r="C55" s="19"/>
      <c r="D55" s="19"/>
      <c r="E55" s="8"/>
      <c r="H55" s="35" t="s">
        <v>20</v>
      </c>
      <c r="I55" s="35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1</v>
      </c>
      <c r="N55" s="12">
        <f t="shared" si="4"/>
        <v>1</v>
      </c>
      <c r="O55" s="12">
        <f t="shared" si="4"/>
        <v>3</v>
      </c>
      <c r="P55" s="12">
        <f t="shared" si="4"/>
        <v>0</v>
      </c>
      <c r="Q55" s="12">
        <f t="shared" si="4"/>
        <v>4</v>
      </c>
    </row>
    <row r="56" spans="2:17" x14ac:dyDescent="0.25">
      <c r="C56" s="19"/>
      <c r="D56" s="19"/>
      <c r="E56" s="19"/>
      <c r="H56" s="35" t="s">
        <v>21</v>
      </c>
      <c r="I56" s="35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0</v>
      </c>
      <c r="Q56" s="12">
        <f t="shared" si="5"/>
        <v>14</v>
      </c>
    </row>
    <row r="57" spans="2:17" x14ac:dyDescent="0.25">
      <c r="C57" s="19"/>
      <c r="D57" s="19"/>
      <c r="E57" s="1"/>
      <c r="H57" s="36" t="s">
        <v>16</v>
      </c>
      <c r="I57" s="36"/>
      <c r="J57" s="13">
        <f>J54/J56</f>
        <v>1</v>
      </c>
      <c r="K57" s="14">
        <f t="shared" ref="K57:Q57" si="6">K54/K56</f>
        <v>0.9285714285714286</v>
      </c>
      <c r="L57" s="14">
        <f t="shared" si="6"/>
        <v>1</v>
      </c>
      <c r="M57" s="14">
        <f t="shared" si="6"/>
        <v>0.9285714285714286</v>
      </c>
      <c r="N57" s="14">
        <f t="shared" si="6"/>
        <v>0.9285714285714286</v>
      </c>
      <c r="O57" s="14">
        <f t="shared" si="6"/>
        <v>0.7857142857142857</v>
      </c>
      <c r="P57" s="14" t="e">
        <f t="shared" si="6"/>
        <v>#DIV/0!</v>
      </c>
      <c r="Q57" s="14">
        <f t="shared" si="6"/>
        <v>0.7142857142857143</v>
      </c>
    </row>
    <row r="58" spans="2:17" x14ac:dyDescent="0.25">
      <c r="C58" s="19"/>
      <c r="D58" s="19"/>
      <c r="E58" s="1"/>
      <c r="H58" s="36" t="s">
        <v>17</v>
      </c>
      <c r="I58" s="36"/>
      <c r="J58" s="13">
        <f>J55/J56</f>
        <v>0</v>
      </c>
      <c r="K58" s="13">
        <f t="shared" ref="K58:Q58" si="7">K55/K56</f>
        <v>7.1428571428571425E-2</v>
      </c>
      <c r="L58" s="14">
        <f t="shared" si="7"/>
        <v>0</v>
      </c>
      <c r="M58" s="14">
        <f t="shared" si="7"/>
        <v>7.1428571428571425E-2</v>
      </c>
      <c r="N58" s="14">
        <f t="shared" si="7"/>
        <v>7.1428571428571425E-2</v>
      </c>
      <c r="O58" s="14">
        <f t="shared" si="7"/>
        <v>0.21428571428571427</v>
      </c>
      <c r="P58" s="14" t="e">
        <f t="shared" si="7"/>
        <v>#DIV/0!</v>
      </c>
      <c r="Q58" s="14">
        <f t="shared" si="7"/>
        <v>0.2857142857142857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" zoomScale="90" zoomScaleNormal="90" workbookViewId="0">
      <selection activeCell="S9" sqref="S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 t="s">
        <v>39</v>
      </c>
      <c r="E4" s="38"/>
      <c r="F4" s="38"/>
      <c r="G4" s="38"/>
      <c r="I4" t="s">
        <v>1</v>
      </c>
      <c r="J4" s="28" t="s">
        <v>41</v>
      </c>
      <c r="K4" s="28"/>
      <c r="M4" t="s">
        <v>2</v>
      </c>
      <c r="N4" s="29">
        <v>45448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40</v>
      </c>
      <c r="E6" s="28"/>
      <c r="F6" s="28"/>
      <c r="G6" s="28"/>
      <c r="I6" s="19" t="s">
        <v>22</v>
      </c>
      <c r="J6" s="19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150</v>
      </c>
      <c r="D9" s="25" t="s">
        <v>151</v>
      </c>
      <c r="E9" s="26"/>
      <c r="F9" s="26"/>
      <c r="G9" s="26"/>
      <c r="H9" s="26"/>
      <c r="I9" s="27"/>
      <c r="J9" s="4">
        <v>0</v>
      </c>
      <c r="K9" s="4">
        <v>0</v>
      </c>
      <c r="L9" s="4">
        <v>0</v>
      </c>
      <c r="M9" s="4">
        <v>0</v>
      </c>
      <c r="N9" s="4"/>
      <c r="O9" s="4"/>
      <c r="P9" s="4"/>
      <c r="Q9" s="10">
        <f>SUM(J9:M9)/4</f>
        <v>0</v>
      </c>
    </row>
    <row r="10" spans="2:18" x14ac:dyDescent="0.25">
      <c r="B10" s="6">
        <f>B9+1</f>
        <v>2</v>
      </c>
      <c r="C10" t="s">
        <v>42</v>
      </c>
      <c r="D10" s="25" t="s">
        <v>72</v>
      </c>
      <c r="E10" s="26"/>
      <c r="F10" s="26"/>
      <c r="G10" s="26"/>
      <c r="H10" s="26"/>
      <c r="I10" s="27"/>
      <c r="J10" s="4">
        <v>97</v>
      </c>
      <c r="K10" s="4">
        <v>100</v>
      </c>
      <c r="L10" s="4">
        <v>95</v>
      </c>
      <c r="M10" s="4">
        <v>99</v>
      </c>
      <c r="N10" s="4"/>
      <c r="O10" s="4"/>
      <c r="P10" s="4"/>
      <c r="Q10" s="10">
        <f t="shared" ref="Q10:Q20" si="0">SUM(J10:M10)/4</f>
        <v>97.75</v>
      </c>
    </row>
    <row r="11" spans="2:18" x14ac:dyDescent="0.25">
      <c r="B11" s="6">
        <f t="shared" ref="B11:B53" si="1">B10+1</f>
        <v>3</v>
      </c>
      <c r="C11" s="6" t="s">
        <v>27</v>
      </c>
      <c r="D11" s="25" t="s">
        <v>33</v>
      </c>
      <c r="E11" s="26"/>
      <c r="F11" s="26"/>
      <c r="G11" s="26"/>
      <c r="H11" s="26"/>
      <c r="I11" s="27"/>
      <c r="J11" s="4">
        <v>100</v>
      </c>
      <c r="K11" s="4">
        <v>100</v>
      </c>
      <c r="L11" s="4">
        <v>100</v>
      </c>
      <c r="M11" s="4">
        <v>100</v>
      </c>
      <c r="N11" s="4"/>
      <c r="O11" s="4"/>
      <c r="P11" s="4"/>
      <c r="Q11" s="10">
        <f t="shared" si="0"/>
        <v>100</v>
      </c>
    </row>
    <row r="12" spans="2:18" x14ac:dyDescent="0.25">
      <c r="B12" s="6">
        <f t="shared" si="1"/>
        <v>4</v>
      </c>
      <c r="C12" s="6" t="s">
        <v>81</v>
      </c>
      <c r="D12" s="25" t="s">
        <v>73</v>
      </c>
      <c r="E12" s="26"/>
      <c r="F12" s="26"/>
      <c r="G12" s="26"/>
      <c r="H12" s="26"/>
      <c r="I12" s="27"/>
      <c r="J12" s="4">
        <v>91</v>
      </c>
      <c r="K12" s="4">
        <v>100</v>
      </c>
      <c r="L12" s="4">
        <v>96</v>
      </c>
      <c r="M12" s="4">
        <v>100</v>
      </c>
      <c r="N12" s="4"/>
      <c r="O12" s="4"/>
      <c r="P12" s="4"/>
      <c r="Q12" s="10">
        <f t="shared" si="0"/>
        <v>96.75</v>
      </c>
    </row>
    <row r="13" spans="2:18" x14ac:dyDescent="0.25">
      <c r="B13" s="6">
        <f t="shared" si="1"/>
        <v>5</v>
      </c>
      <c r="C13" s="6" t="s">
        <v>82</v>
      </c>
      <c r="D13" s="25" t="s">
        <v>74</v>
      </c>
      <c r="E13" s="26"/>
      <c r="F13" s="26"/>
      <c r="G13" s="26"/>
      <c r="H13" s="26"/>
      <c r="I13" s="27"/>
      <c r="J13" s="4">
        <v>84</v>
      </c>
      <c r="K13" s="4">
        <v>98</v>
      </c>
      <c r="L13" s="4">
        <v>96</v>
      </c>
      <c r="M13" s="4">
        <v>81</v>
      </c>
      <c r="N13" s="4"/>
      <c r="O13" s="4"/>
      <c r="P13" s="4"/>
      <c r="Q13" s="10">
        <f t="shared" si="0"/>
        <v>89.75</v>
      </c>
    </row>
    <row r="14" spans="2:18" x14ac:dyDescent="0.25">
      <c r="B14" s="6">
        <f t="shared" si="1"/>
        <v>6</v>
      </c>
      <c r="C14" s="6" t="s">
        <v>83</v>
      </c>
      <c r="D14" s="25" t="s">
        <v>75</v>
      </c>
      <c r="E14" s="26"/>
      <c r="F14" s="26"/>
      <c r="G14" s="26"/>
      <c r="H14" s="26"/>
      <c r="I14" s="27"/>
      <c r="J14" s="4">
        <v>76</v>
      </c>
      <c r="K14" s="4">
        <v>96</v>
      </c>
      <c r="L14" s="4">
        <v>96</v>
      </c>
      <c r="M14" s="4">
        <v>79</v>
      </c>
      <c r="N14" s="4"/>
      <c r="O14" s="4"/>
      <c r="P14" s="4"/>
      <c r="Q14" s="10">
        <f t="shared" si="0"/>
        <v>86.75</v>
      </c>
    </row>
    <row r="15" spans="2:18" x14ac:dyDescent="0.25">
      <c r="B15" s="6">
        <f t="shared" si="1"/>
        <v>7</v>
      </c>
      <c r="C15" s="6" t="s">
        <v>84</v>
      </c>
      <c r="D15" s="25" t="s">
        <v>76</v>
      </c>
      <c r="E15" s="26"/>
      <c r="F15" s="26"/>
      <c r="G15" s="26"/>
      <c r="H15" s="26"/>
      <c r="I15" s="27"/>
      <c r="J15" s="4">
        <v>88</v>
      </c>
      <c r="K15" s="4">
        <v>96</v>
      </c>
      <c r="L15" s="4">
        <v>96</v>
      </c>
      <c r="M15" s="4">
        <v>94</v>
      </c>
      <c r="N15" s="4"/>
      <c r="O15" s="4"/>
      <c r="P15" s="4"/>
      <c r="Q15" s="10">
        <f t="shared" si="0"/>
        <v>93.5</v>
      </c>
    </row>
    <row r="16" spans="2:18" x14ac:dyDescent="0.25">
      <c r="B16" s="6">
        <f t="shared" si="1"/>
        <v>8</v>
      </c>
      <c r="C16" s="6" t="s">
        <v>85</v>
      </c>
      <c r="D16" s="25" t="s">
        <v>77</v>
      </c>
      <c r="E16" s="26"/>
      <c r="F16" s="26"/>
      <c r="G16" s="26"/>
      <c r="H16" s="26"/>
      <c r="I16" s="27"/>
      <c r="J16" s="4">
        <v>95</v>
      </c>
      <c r="K16" s="4">
        <v>98</v>
      </c>
      <c r="L16" s="4">
        <v>96</v>
      </c>
      <c r="M16" s="4">
        <v>94</v>
      </c>
      <c r="N16" s="4"/>
      <c r="O16" s="4"/>
      <c r="P16" s="4"/>
      <c r="Q16" s="10">
        <f t="shared" si="0"/>
        <v>95.75</v>
      </c>
    </row>
    <row r="17" spans="2:17" x14ac:dyDescent="0.25">
      <c r="B17" s="6">
        <f t="shared" si="1"/>
        <v>9</v>
      </c>
      <c r="C17" s="6" t="s">
        <v>86</v>
      </c>
      <c r="D17" s="25" t="s">
        <v>78</v>
      </c>
      <c r="E17" s="26"/>
      <c r="F17" s="26"/>
      <c r="G17" s="26"/>
      <c r="H17" s="26"/>
      <c r="I17" s="27"/>
      <c r="J17" s="4">
        <v>91</v>
      </c>
      <c r="K17" s="4">
        <v>98</v>
      </c>
      <c r="L17" s="4">
        <v>96</v>
      </c>
      <c r="M17" s="4">
        <v>79</v>
      </c>
      <c r="N17" s="4"/>
      <c r="O17" s="4"/>
      <c r="P17" s="4"/>
      <c r="Q17" s="10">
        <f t="shared" si="0"/>
        <v>91</v>
      </c>
    </row>
    <row r="18" spans="2:17" x14ac:dyDescent="0.25">
      <c r="B18" s="6">
        <f t="shared" si="1"/>
        <v>10</v>
      </c>
      <c r="C18" s="6" t="s">
        <v>87</v>
      </c>
      <c r="D18" s="25" t="s">
        <v>79</v>
      </c>
      <c r="E18" s="26"/>
      <c r="F18" s="26"/>
      <c r="G18" s="26"/>
      <c r="H18" s="26"/>
      <c r="I18" s="27"/>
      <c r="J18" s="4">
        <v>93</v>
      </c>
      <c r="K18" s="4">
        <v>99</v>
      </c>
      <c r="L18" s="4">
        <v>96</v>
      </c>
      <c r="M18" s="4">
        <v>96</v>
      </c>
      <c r="N18" s="4"/>
      <c r="O18" s="4"/>
      <c r="P18" s="4"/>
      <c r="Q18" s="10">
        <f t="shared" si="0"/>
        <v>96</v>
      </c>
    </row>
    <row r="19" spans="2:17" x14ac:dyDescent="0.25">
      <c r="B19" s="6">
        <f t="shared" si="1"/>
        <v>11</v>
      </c>
      <c r="C19" s="6" t="s">
        <v>88</v>
      </c>
      <c r="D19" s="25" t="s">
        <v>80</v>
      </c>
      <c r="E19" s="26"/>
      <c r="F19" s="26"/>
      <c r="G19" s="26"/>
      <c r="H19" s="26"/>
      <c r="I19" s="27"/>
      <c r="J19" s="4">
        <v>0</v>
      </c>
      <c r="K19" s="4">
        <v>96</v>
      </c>
      <c r="L19" s="4">
        <v>0</v>
      </c>
      <c r="M19" s="4">
        <v>0</v>
      </c>
      <c r="N19" s="4"/>
      <c r="O19" s="4"/>
      <c r="P19" s="4"/>
      <c r="Q19" s="10">
        <f t="shared" si="0"/>
        <v>24</v>
      </c>
    </row>
    <row r="20" spans="2:17" x14ac:dyDescent="0.25">
      <c r="B20" s="6">
        <f t="shared" si="1"/>
        <v>12</v>
      </c>
      <c r="C20" s="6" t="s">
        <v>31</v>
      </c>
      <c r="D20" s="25" t="s">
        <v>36</v>
      </c>
      <c r="E20" s="26"/>
      <c r="F20" s="26"/>
      <c r="G20" s="26"/>
      <c r="H20" s="26"/>
      <c r="I20" s="27"/>
      <c r="J20" s="4">
        <v>84</v>
      </c>
      <c r="K20" s="4">
        <v>0</v>
      </c>
      <c r="L20" s="4">
        <v>0</v>
      </c>
      <c r="M20" s="4">
        <v>0</v>
      </c>
      <c r="N20" s="4"/>
      <c r="O20" s="4"/>
      <c r="P20" s="4"/>
      <c r="Q20" s="10">
        <f t="shared" si="0"/>
        <v>21</v>
      </c>
    </row>
    <row r="21" spans="2:17" x14ac:dyDescent="0.25">
      <c r="B21" s="6">
        <f t="shared" si="1"/>
        <v>13</v>
      </c>
      <c r="C21" s="6"/>
      <c r="D21" s="20"/>
      <c r="E21" s="20"/>
      <c r="F21" s="20"/>
      <c r="G21" s="20"/>
      <c r="H21" s="20"/>
      <c r="I21" s="20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20"/>
      <c r="E22" s="20"/>
      <c r="F22" s="20"/>
      <c r="G22" s="20"/>
      <c r="H22" s="20"/>
      <c r="I22" s="20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20"/>
      <c r="E23" s="20"/>
      <c r="F23" s="20"/>
      <c r="G23" s="20"/>
      <c r="H23" s="20"/>
      <c r="I23" s="20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0"/>
      <c r="E24" s="20"/>
      <c r="F24" s="20"/>
      <c r="G24" s="20"/>
      <c r="H24" s="20"/>
      <c r="I24" s="2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4" t="s">
        <v>19</v>
      </c>
      <c r="I54" s="34"/>
      <c r="J54" s="11">
        <f>COUNTIF(J9:J53,"&gt;=70")</f>
        <v>10</v>
      </c>
      <c r="K54" s="11">
        <f t="shared" ref="K54:P54" si="2">COUNTIF(K9:K53,"&gt;=70")</f>
        <v>10</v>
      </c>
      <c r="L54" s="11">
        <f t="shared" si="2"/>
        <v>9</v>
      </c>
      <c r="M54" s="11">
        <f t="shared" si="2"/>
        <v>9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9</v>
      </c>
    </row>
    <row r="55" spans="2:17" x14ac:dyDescent="0.25">
      <c r="C55" s="19"/>
      <c r="D55" s="19"/>
      <c r="E55" s="8"/>
      <c r="H55" s="35" t="s">
        <v>20</v>
      </c>
      <c r="I55" s="35"/>
      <c r="J55" s="12">
        <f>COUNTIF(J9:J53,"&lt;70")</f>
        <v>2</v>
      </c>
      <c r="K55" s="12">
        <f t="shared" ref="K55:Q55" si="4">COUNTIF(K9:K53,"&lt;70")</f>
        <v>2</v>
      </c>
      <c r="L55" s="12">
        <f t="shared" si="4"/>
        <v>3</v>
      </c>
      <c r="M55" s="12">
        <f t="shared" si="4"/>
        <v>3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</v>
      </c>
    </row>
    <row r="56" spans="2:17" x14ac:dyDescent="0.25">
      <c r="C56" s="19"/>
      <c r="D56" s="19"/>
      <c r="E56" s="19"/>
      <c r="H56" s="35" t="s">
        <v>21</v>
      </c>
      <c r="I56" s="35"/>
      <c r="J56" s="12">
        <f>COUNT(J9:J53)</f>
        <v>12</v>
      </c>
      <c r="K56" s="12">
        <f t="shared" ref="K56:Q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12</v>
      </c>
    </row>
    <row r="57" spans="2:17" x14ac:dyDescent="0.25">
      <c r="C57" s="19"/>
      <c r="D57" s="19"/>
      <c r="E57" s="1"/>
      <c r="H57" s="36" t="s">
        <v>16</v>
      </c>
      <c r="I57" s="36"/>
      <c r="J57" s="13">
        <f>J54/J56</f>
        <v>0.83333333333333337</v>
      </c>
      <c r="K57" s="14">
        <f t="shared" ref="K57:Q57" si="6">K54/K56</f>
        <v>0.83333333333333337</v>
      </c>
      <c r="L57" s="14">
        <f t="shared" si="6"/>
        <v>0.75</v>
      </c>
      <c r="M57" s="14">
        <f t="shared" si="6"/>
        <v>0.75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0.75</v>
      </c>
    </row>
    <row r="58" spans="2:17" x14ac:dyDescent="0.25">
      <c r="C58" s="19"/>
      <c r="D58" s="19"/>
      <c r="E58" s="1"/>
      <c r="H58" s="36" t="s">
        <v>17</v>
      </c>
      <c r="I58" s="36"/>
      <c r="J58" s="13">
        <f>J55/J56</f>
        <v>0.16666666666666666</v>
      </c>
      <c r="K58" s="13">
        <f t="shared" ref="K58:Q58" si="7">K55/K56</f>
        <v>0.16666666666666666</v>
      </c>
      <c r="L58" s="14">
        <f t="shared" si="7"/>
        <v>0.25</v>
      </c>
      <c r="M58" s="14">
        <f t="shared" si="7"/>
        <v>0.25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0.25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62"/>
  <sheetViews>
    <sheetView topLeftCell="D1" zoomScale="84" zoomScaleNormal="84" workbookViewId="0">
      <selection activeCell="S10" sqref="S1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9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9" x14ac:dyDescent="0.25">
      <c r="C4" t="s">
        <v>0</v>
      </c>
      <c r="D4" s="38" t="s">
        <v>89</v>
      </c>
      <c r="E4" s="38"/>
      <c r="F4" s="38"/>
      <c r="G4" s="38"/>
      <c r="I4" t="s">
        <v>1</v>
      </c>
      <c r="J4" s="28" t="s">
        <v>90</v>
      </c>
      <c r="K4" s="28"/>
      <c r="M4" t="s">
        <v>2</v>
      </c>
      <c r="N4" s="29">
        <v>45448</v>
      </c>
      <c r="O4" s="29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28" t="s">
        <v>40</v>
      </c>
      <c r="E6" s="28"/>
      <c r="F6" s="28"/>
      <c r="G6" s="28"/>
      <c r="I6" s="19" t="s">
        <v>22</v>
      </c>
      <c r="J6" s="19"/>
      <c r="K6" s="32" t="s">
        <v>24</v>
      </c>
      <c r="L6" s="32"/>
      <c r="M6" s="32"/>
      <c r="N6" s="32"/>
      <c r="O6" s="32"/>
      <c r="P6" s="32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x14ac:dyDescent="0.25">
      <c r="B9" s="6">
        <v>1</v>
      </c>
      <c r="C9" s="16" t="s">
        <v>110</v>
      </c>
      <c r="D9" s="25" t="s">
        <v>91</v>
      </c>
      <c r="E9" s="26"/>
      <c r="F9" s="26"/>
      <c r="G9" s="26"/>
      <c r="H9" s="26"/>
      <c r="I9" s="27"/>
      <c r="J9" s="4">
        <v>0</v>
      </c>
      <c r="K9" s="4">
        <v>70</v>
      </c>
      <c r="L9" s="4">
        <v>0</v>
      </c>
      <c r="M9" s="4">
        <v>0</v>
      </c>
      <c r="N9" s="4"/>
      <c r="O9" s="4"/>
      <c r="P9" s="4"/>
      <c r="Q9" s="10">
        <f>SUM(J9:M9)/4</f>
        <v>17.5</v>
      </c>
      <c r="S9">
        <f>SUM(M9:M30)</f>
        <v>660</v>
      </c>
    </row>
    <row r="10" spans="2:19" x14ac:dyDescent="0.25">
      <c r="B10" s="6">
        <f>B9+1</f>
        <v>2</v>
      </c>
      <c r="C10" s="16" t="s">
        <v>28</v>
      </c>
      <c r="D10" s="25" t="s">
        <v>32</v>
      </c>
      <c r="E10" s="26"/>
      <c r="F10" s="26"/>
      <c r="G10" s="26"/>
      <c r="H10" s="26"/>
      <c r="I10" s="27"/>
      <c r="J10" s="4">
        <v>0</v>
      </c>
      <c r="K10" s="4">
        <v>75</v>
      </c>
      <c r="L10" s="4">
        <v>0</v>
      </c>
      <c r="M10" s="4">
        <v>0</v>
      </c>
      <c r="N10" s="4"/>
      <c r="O10" s="4"/>
      <c r="P10" s="4"/>
      <c r="Q10" s="10">
        <f t="shared" ref="Q10:Q30" si="0">SUM(J10:M10)/4</f>
        <v>18.75</v>
      </c>
    </row>
    <row r="11" spans="2:19" x14ac:dyDescent="0.25">
      <c r="B11" s="6">
        <f t="shared" ref="B11:B53" si="1">B10+1</f>
        <v>3</v>
      </c>
      <c r="C11" s="16" t="s">
        <v>111</v>
      </c>
      <c r="D11" s="25" t="s">
        <v>92</v>
      </c>
      <c r="E11" s="26"/>
      <c r="F11" s="26"/>
      <c r="G11" s="26"/>
      <c r="H11" s="26"/>
      <c r="I11" s="27"/>
      <c r="J11" s="4">
        <v>79</v>
      </c>
      <c r="K11" s="4">
        <v>94</v>
      </c>
      <c r="L11" s="4">
        <v>90</v>
      </c>
      <c r="M11" s="4">
        <v>0</v>
      </c>
      <c r="N11" s="4"/>
      <c r="O11" s="4"/>
      <c r="P11" s="4"/>
      <c r="Q11" s="10">
        <f t="shared" si="0"/>
        <v>65.75</v>
      </c>
    </row>
    <row r="12" spans="2:19" x14ac:dyDescent="0.25">
      <c r="B12" s="6">
        <f t="shared" si="1"/>
        <v>4</v>
      </c>
      <c r="C12" s="16" t="s">
        <v>112</v>
      </c>
      <c r="D12" s="25" t="s">
        <v>93</v>
      </c>
      <c r="E12" s="26"/>
      <c r="F12" s="26"/>
      <c r="G12" s="26"/>
      <c r="H12" s="26"/>
      <c r="I12" s="27"/>
      <c r="J12" s="4">
        <v>80</v>
      </c>
      <c r="K12" s="4">
        <v>88</v>
      </c>
      <c r="L12" s="4">
        <v>95</v>
      </c>
      <c r="M12" s="4">
        <v>80</v>
      </c>
      <c r="N12" s="4"/>
      <c r="O12" s="4"/>
      <c r="P12" s="4"/>
      <c r="Q12" s="10">
        <f t="shared" si="0"/>
        <v>85.75</v>
      </c>
    </row>
    <row r="13" spans="2:19" x14ac:dyDescent="0.25">
      <c r="B13" s="6">
        <f t="shared" si="1"/>
        <v>5</v>
      </c>
      <c r="C13" s="16" t="s">
        <v>113</v>
      </c>
      <c r="D13" s="25" t="s">
        <v>94</v>
      </c>
      <c r="E13" s="26"/>
      <c r="F13" s="26"/>
      <c r="G13" s="26"/>
      <c r="H13" s="26"/>
      <c r="I13" s="27"/>
      <c r="J13" s="4">
        <v>0</v>
      </c>
      <c r="K13" s="4">
        <v>0</v>
      </c>
      <c r="L13" s="4">
        <v>0</v>
      </c>
      <c r="M13" s="4">
        <v>0</v>
      </c>
      <c r="N13" s="4"/>
      <c r="O13" s="4"/>
      <c r="P13" s="4"/>
      <c r="Q13" s="10">
        <f t="shared" si="0"/>
        <v>0</v>
      </c>
    </row>
    <row r="14" spans="2:19" x14ac:dyDescent="0.25">
      <c r="B14" s="6">
        <f t="shared" si="1"/>
        <v>6</v>
      </c>
      <c r="C14" s="16" t="s">
        <v>29</v>
      </c>
      <c r="D14" s="25" t="s">
        <v>34</v>
      </c>
      <c r="E14" s="26"/>
      <c r="F14" s="26"/>
      <c r="G14" s="26"/>
      <c r="H14" s="26"/>
      <c r="I14" s="27"/>
      <c r="J14" s="4">
        <v>82</v>
      </c>
      <c r="K14" s="4">
        <v>90</v>
      </c>
      <c r="L14" s="4">
        <v>88</v>
      </c>
      <c r="M14" s="4">
        <v>0</v>
      </c>
      <c r="N14" s="4"/>
      <c r="O14" s="4"/>
      <c r="P14" s="4"/>
      <c r="Q14" s="10">
        <f t="shared" si="0"/>
        <v>65</v>
      </c>
    </row>
    <row r="15" spans="2:19" x14ac:dyDescent="0.25">
      <c r="B15" s="6">
        <f t="shared" si="1"/>
        <v>7</v>
      </c>
      <c r="C15" s="16" t="s">
        <v>114</v>
      </c>
      <c r="D15" s="25" t="s">
        <v>95</v>
      </c>
      <c r="E15" s="26"/>
      <c r="F15" s="26"/>
      <c r="G15" s="26"/>
      <c r="H15" s="26"/>
      <c r="I15" s="27"/>
      <c r="J15" s="4">
        <v>78</v>
      </c>
      <c r="K15" s="4">
        <v>91</v>
      </c>
      <c r="L15" s="4">
        <v>95</v>
      </c>
      <c r="M15" s="4">
        <v>85</v>
      </c>
      <c r="N15" s="4"/>
      <c r="O15" s="4"/>
      <c r="P15" s="4"/>
      <c r="Q15" s="10">
        <f t="shared" si="0"/>
        <v>87.25</v>
      </c>
    </row>
    <row r="16" spans="2:19" x14ac:dyDescent="0.25">
      <c r="B16" s="6">
        <f t="shared" si="1"/>
        <v>8</v>
      </c>
      <c r="C16" s="16" t="s">
        <v>115</v>
      </c>
      <c r="D16" s="25" t="s">
        <v>96</v>
      </c>
      <c r="E16" s="26"/>
      <c r="F16" s="26"/>
      <c r="G16" s="26"/>
      <c r="H16" s="26"/>
      <c r="I16" s="27"/>
      <c r="J16" s="4">
        <v>85</v>
      </c>
      <c r="K16" s="4">
        <v>97</v>
      </c>
      <c r="L16" s="4">
        <v>100</v>
      </c>
      <c r="M16" s="4">
        <v>85</v>
      </c>
      <c r="N16" s="4"/>
      <c r="O16" s="4"/>
      <c r="P16" s="4"/>
      <c r="Q16" s="10">
        <f t="shared" si="0"/>
        <v>91.75</v>
      </c>
    </row>
    <row r="17" spans="2:17" x14ac:dyDescent="0.25">
      <c r="B17" s="6">
        <f t="shared" si="1"/>
        <v>9</v>
      </c>
      <c r="C17" s="16" t="s">
        <v>30</v>
      </c>
      <c r="D17" s="25" t="s">
        <v>35</v>
      </c>
      <c r="E17" s="26"/>
      <c r="F17" s="26"/>
      <c r="G17" s="26"/>
      <c r="H17" s="26"/>
      <c r="I17" s="27"/>
      <c r="J17" s="4">
        <v>85</v>
      </c>
      <c r="K17" s="4">
        <v>0</v>
      </c>
      <c r="L17" s="4">
        <v>85</v>
      </c>
      <c r="M17" s="4">
        <v>0</v>
      </c>
      <c r="N17" s="4"/>
      <c r="O17" s="4"/>
      <c r="P17" s="4"/>
      <c r="Q17" s="10">
        <f t="shared" si="0"/>
        <v>42.5</v>
      </c>
    </row>
    <row r="18" spans="2:17" x14ac:dyDescent="0.25">
      <c r="B18" s="6">
        <f t="shared" si="1"/>
        <v>10</v>
      </c>
      <c r="C18" s="16" t="s">
        <v>116</v>
      </c>
      <c r="D18" s="25" t="s">
        <v>97</v>
      </c>
      <c r="E18" s="26"/>
      <c r="F18" s="26"/>
      <c r="G18" s="26"/>
      <c r="H18" s="26"/>
      <c r="I18" s="27"/>
      <c r="J18" s="4">
        <v>85</v>
      </c>
      <c r="K18" s="4">
        <v>100</v>
      </c>
      <c r="L18" s="4">
        <v>100</v>
      </c>
      <c r="M18" s="4">
        <v>85</v>
      </c>
      <c r="N18" s="4"/>
      <c r="O18" s="4"/>
      <c r="P18" s="4"/>
      <c r="Q18" s="10">
        <f t="shared" si="0"/>
        <v>92.5</v>
      </c>
    </row>
    <row r="19" spans="2:17" x14ac:dyDescent="0.25">
      <c r="B19" s="6">
        <f t="shared" si="1"/>
        <v>11</v>
      </c>
      <c r="C19" s="16" t="s">
        <v>117</v>
      </c>
      <c r="D19" s="25" t="s">
        <v>98</v>
      </c>
      <c r="E19" s="26"/>
      <c r="F19" s="26"/>
      <c r="G19" s="26"/>
      <c r="H19" s="26"/>
      <c r="I19" s="27"/>
      <c r="J19" s="4">
        <v>88</v>
      </c>
      <c r="K19" s="4">
        <v>90</v>
      </c>
      <c r="L19" s="4">
        <v>0</v>
      </c>
      <c r="M19" s="4">
        <v>80</v>
      </c>
      <c r="N19" s="4"/>
      <c r="O19" s="4"/>
      <c r="P19" s="4"/>
      <c r="Q19" s="10">
        <f t="shared" si="0"/>
        <v>64.5</v>
      </c>
    </row>
    <row r="20" spans="2:17" x14ac:dyDescent="0.25">
      <c r="B20" s="6">
        <f t="shared" si="1"/>
        <v>12</v>
      </c>
      <c r="C20" s="16" t="s">
        <v>118</v>
      </c>
      <c r="D20" s="25" t="s">
        <v>99</v>
      </c>
      <c r="E20" s="26"/>
      <c r="F20" s="26"/>
      <c r="G20" s="26"/>
      <c r="H20" s="26"/>
      <c r="I20" s="27"/>
      <c r="J20" s="4">
        <v>71</v>
      </c>
      <c r="K20" s="4">
        <v>0</v>
      </c>
      <c r="L20" s="4">
        <v>90</v>
      </c>
      <c r="M20" s="4">
        <v>0</v>
      </c>
      <c r="N20" s="4"/>
      <c r="O20" s="4"/>
      <c r="P20" s="4"/>
      <c r="Q20" s="10">
        <f t="shared" si="0"/>
        <v>40.25</v>
      </c>
    </row>
    <row r="21" spans="2:17" x14ac:dyDescent="0.25">
      <c r="B21" s="6">
        <f t="shared" si="1"/>
        <v>13</v>
      </c>
      <c r="C21" s="16" t="s">
        <v>119</v>
      </c>
      <c r="D21" s="25" t="s">
        <v>100</v>
      </c>
      <c r="E21" s="26"/>
      <c r="F21" s="26"/>
      <c r="G21" s="26"/>
      <c r="H21" s="26"/>
      <c r="I21" s="27"/>
      <c r="J21" s="4">
        <v>84</v>
      </c>
      <c r="K21" s="4">
        <v>80</v>
      </c>
      <c r="L21" s="4">
        <v>0</v>
      </c>
      <c r="M21" s="4">
        <v>0</v>
      </c>
      <c r="N21" s="4"/>
      <c r="O21" s="4"/>
      <c r="P21" s="4"/>
      <c r="Q21" s="10">
        <f t="shared" si="0"/>
        <v>41</v>
      </c>
    </row>
    <row r="22" spans="2:17" x14ac:dyDescent="0.25">
      <c r="B22" s="6">
        <f t="shared" si="1"/>
        <v>14</v>
      </c>
      <c r="C22" s="17" t="s">
        <v>120</v>
      </c>
      <c r="D22" s="25" t="s">
        <v>101</v>
      </c>
      <c r="E22" s="26"/>
      <c r="F22" s="26"/>
      <c r="G22" s="26"/>
      <c r="H22" s="26"/>
      <c r="I22" s="27"/>
      <c r="J22" s="4">
        <v>80</v>
      </c>
      <c r="K22" s="4">
        <v>78</v>
      </c>
      <c r="L22" s="4">
        <v>93</v>
      </c>
      <c r="M22" s="4">
        <v>0</v>
      </c>
      <c r="N22" s="4"/>
      <c r="O22" s="4"/>
      <c r="P22" s="4"/>
      <c r="Q22" s="10">
        <f t="shared" si="0"/>
        <v>62.75</v>
      </c>
    </row>
    <row r="23" spans="2:17" x14ac:dyDescent="0.25">
      <c r="B23" s="6">
        <f t="shared" si="1"/>
        <v>15</v>
      </c>
      <c r="C23" s="17" t="s">
        <v>121</v>
      </c>
      <c r="D23" s="25" t="s">
        <v>102</v>
      </c>
      <c r="E23" s="26"/>
      <c r="F23" s="26"/>
      <c r="G23" s="26"/>
      <c r="H23" s="26"/>
      <c r="I23" s="27"/>
      <c r="J23" s="4">
        <v>81</v>
      </c>
      <c r="K23" s="4">
        <v>91</v>
      </c>
      <c r="L23" s="4">
        <v>0</v>
      </c>
      <c r="M23" s="4">
        <v>0</v>
      </c>
      <c r="N23" s="4"/>
      <c r="O23" s="4"/>
      <c r="P23" s="4"/>
      <c r="Q23" s="10">
        <f t="shared" si="0"/>
        <v>43</v>
      </c>
    </row>
    <row r="24" spans="2:17" x14ac:dyDescent="0.25">
      <c r="B24" s="6">
        <f t="shared" si="1"/>
        <v>16</v>
      </c>
      <c r="C24" s="17" t="s">
        <v>122</v>
      </c>
      <c r="D24" s="25" t="s">
        <v>103</v>
      </c>
      <c r="E24" s="26"/>
      <c r="F24" s="26"/>
      <c r="G24" s="26"/>
      <c r="H24" s="26"/>
      <c r="I24" s="27"/>
      <c r="J24" s="4">
        <v>81</v>
      </c>
      <c r="K24" s="4">
        <v>93</v>
      </c>
      <c r="L24" s="4">
        <v>0</v>
      </c>
      <c r="M24" s="4">
        <v>0</v>
      </c>
      <c r="N24" s="4"/>
      <c r="O24" s="4"/>
      <c r="P24" s="4"/>
      <c r="Q24" s="10">
        <f t="shared" si="0"/>
        <v>43.5</v>
      </c>
    </row>
    <row r="25" spans="2:17" x14ac:dyDescent="0.25">
      <c r="B25" s="6">
        <f t="shared" si="1"/>
        <v>17</v>
      </c>
      <c r="C25" s="17" t="s">
        <v>123</v>
      </c>
      <c r="D25" s="25" t="s">
        <v>104</v>
      </c>
      <c r="E25" s="26"/>
      <c r="F25" s="26"/>
      <c r="G25" s="26"/>
      <c r="H25" s="26"/>
      <c r="I25" s="27"/>
      <c r="J25" s="4">
        <v>83</v>
      </c>
      <c r="K25" s="4">
        <v>93</v>
      </c>
      <c r="L25" s="4">
        <v>0</v>
      </c>
      <c r="M25" s="4">
        <v>80</v>
      </c>
      <c r="N25" s="4"/>
      <c r="O25" s="4"/>
      <c r="P25" s="4"/>
      <c r="Q25" s="10">
        <f t="shared" si="0"/>
        <v>64</v>
      </c>
    </row>
    <row r="26" spans="2:17" x14ac:dyDescent="0.25">
      <c r="B26" s="6">
        <f t="shared" si="1"/>
        <v>18</v>
      </c>
      <c r="C26" s="17" t="s">
        <v>124</v>
      </c>
      <c r="D26" s="25" t="s">
        <v>105</v>
      </c>
      <c r="E26" s="26"/>
      <c r="F26" s="26"/>
      <c r="G26" s="26"/>
      <c r="H26" s="26"/>
      <c r="I26" s="27"/>
      <c r="J26" s="4">
        <v>86</v>
      </c>
      <c r="K26" s="4">
        <v>80</v>
      </c>
      <c r="L26" s="4">
        <v>0</v>
      </c>
      <c r="M26" s="4">
        <v>0</v>
      </c>
      <c r="N26" s="4"/>
      <c r="O26" s="4"/>
      <c r="P26" s="4"/>
      <c r="Q26" s="10">
        <f t="shared" si="0"/>
        <v>41.5</v>
      </c>
    </row>
    <row r="27" spans="2:17" x14ac:dyDescent="0.25">
      <c r="B27" s="6">
        <f t="shared" si="1"/>
        <v>19</v>
      </c>
      <c r="C27" s="18" t="s">
        <v>125</v>
      </c>
      <c r="D27" s="25" t="s">
        <v>106</v>
      </c>
      <c r="E27" s="26"/>
      <c r="F27" s="26"/>
      <c r="G27" s="26"/>
      <c r="H27" s="26"/>
      <c r="I27" s="27"/>
      <c r="J27" s="4">
        <v>81</v>
      </c>
      <c r="K27" s="4">
        <v>88</v>
      </c>
      <c r="L27" s="4">
        <v>97</v>
      </c>
      <c r="M27" s="4">
        <v>85</v>
      </c>
      <c r="N27" s="4"/>
      <c r="O27" s="4"/>
      <c r="P27" s="4"/>
      <c r="Q27" s="10">
        <f t="shared" si="0"/>
        <v>87.75</v>
      </c>
    </row>
    <row r="28" spans="2:17" x14ac:dyDescent="0.25">
      <c r="B28" s="6">
        <f t="shared" si="1"/>
        <v>20</v>
      </c>
      <c r="C28" s="17" t="s">
        <v>126</v>
      </c>
      <c r="D28" s="25" t="s">
        <v>107</v>
      </c>
      <c r="E28" s="26"/>
      <c r="F28" s="26"/>
      <c r="G28" s="26"/>
      <c r="H28" s="26"/>
      <c r="I28" s="27"/>
      <c r="J28" s="4">
        <v>84</v>
      </c>
      <c r="K28" s="4">
        <v>83</v>
      </c>
      <c r="L28" s="4">
        <v>85</v>
      </c>
      <c r="M28" s="4">
        <v>0</v>
      </c>
      <c r="N28" s="4"/>
      <c r="O28" s="4"/>
      <c r="P28" s="4"/>
      <c r="Q28" s="10">
        <f t="shared" si="0"/>
        <v>63</v>
      </c>
    </row>
    <row r="29" spans="2:17" x14ac:dyDescent="0.25">
      <c r="B29" s="6">
        <f t="shared" si="1"/>
        <v>21</v>
      </c>
      <c r="C29" s="17" t="s">
        <v>127</v>
      </c>
      <c r="D29" s="25" t="s">
        <v>108</v>
      </c>
      <c r="E29" s="26"/>
      <c r="F29" s="26"/>
      <c r="G29" s="26"/>
      <c r="H29" s="26"/>
      <c r="I29" s="27"/>
      <c r="J29" s="4">
        <v>77</v>
      </c>
      <c r="K29" s="4">
        <v>98</v>
      </c>
      <c r="L29" s="4">
        <v>97</v>
      </c>
      <c r="M29" s="4">
        <v>80</v>
      </c>
      <c r="N29" s="4"/>
      <c r="O29" s="4"/>
      <c r="P29" s="4"/>
      <c r="Q29" s="10">
        <f t="shared" si="0"/>
        <v>88</v>
      </c>
    </row>
    <row r="30" spans="2:17" x14ac:dyDescent="0.25">
      <c r="B30" s="6">
        <f t="shared" si="1"/>
        <v>22</v>
      </c>
      <c r="C30" s="17" t="s">
        <v>128</v>
      </c>
      <c r="D30" s="20" t="s">
        <v>109</v>
      </c>
      <c r="E30" s="20"/>
      <c r="F30" s="20"/>
      <c r="G30" s="20"/>
      <c r="H30" s="20"/>
      <c r="I30" s="20"/>
      <c r="J30" s="4">
        <v>84</v>
      </c>
      <c r="K30" s="4">
        <v>0</v>
      </c>
      <c r="L30" s="4">
        <v>0</v>
      </c>
      <c r="M30" s="4">
        <v>0</v>
      </c>
      <c r="N30" s="4"/>
      <c r="O30" s="4"/>
      <c r="P30" s="4"/>
      <c r="Q30" s="10">
        <f t="shared" si="0"/>
        <v>21</v>
      </c>
    </row>
    <row r="31" spans="2:17" x14ac:dyDescent="0.25">
      <c r="B31" s="6">
        <f t="shared" si="1"/>
        <v>23</v>
      </c>
      <c r="C31" s="17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4" t="s">
        <v>19</v>
      </c>
      <c r="I54" s="34"/>
      <c r="J54" s="11">
        <f>COUNTIF(J9:J53,"&gt;=70")</f>
        <v>19</v>
      </c>
      <c r="K54" s="11">
        <f t="shared" ref="K54:P54" si="2">COUNTIF(K9:K53,"&gt;=70")</f>
        <v>18</v>
      </c>
      <c r="L54" s="11">
        <f t="shared" si="2"/>
        <v>12</v>
      </c>
      <c r="M54" s="11">
        <f t="shared" si="2"/>
        <v>8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6</v>
      </c>
    </row>
    <row r="55" spans="2:17" x14ac:dyDescent="0.25">
      <c r="C55" s="19"/>
      <c r="D55" s="19"/>
      <c r="E55" s="8"/>
      <c r="H55" s="35" t="s">
        <v>20</v>
      </c>
      <c r="I55" s="35"/>
      <c r="J55" s="12">
        <f>COUNTIF(J9:J53,"&lt;70")</f>
        <v>3</v>
      </c>
      <c r="K55" s="12">
        <f t="shared" ref="K55:Q55" si="4">COUNTIF(K9:K53,"&lt;70")</f>
        <v>4</v>
      </c>
      <c r="L55" s="12">
        <f t="shared" si="4"/>
        <v>10</v>
      </c>
      <c r="M55" s="12">
        <f t="shared" si="4"/>
        <v>14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16</v>
      </c>
    </row>
    <row r="56" spans="2:17" x14ac:dyDescent="0.25">
      <c r="C56" s="19"/>
      <c r="D56" s="19"/>
      <c r="E56" s="19"/>
      <c r="H56" s="35" t="s">
        <v>21</v>
      </c>
      <c r="I56" s="35"/>
      <c r="J56" s="12">
        <f>COUNT(J9:J53)</f>
        <v>22</v>
      </c>
      <c r="K56" s="12">
        <f t="shared" ref="K56:Q56" si="5">COUNT(K9:K53)</f>
        <v>22</v>
      </c>
      <c r="L56" s="12">
        <f t="shared" si="5"/>
        <v>22</v>
      </c>
      <c r="M56" s="12">
        <f t="shared" si="5"/>
        <v>22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22</v>
      </c>
    </row>
    <row r="57" spans="2:17" x14ac:dyDescent="0.25">
      <c r="C57" s="19"/>
      <c r="D57" s="19"/>
      <c r="E57" s="1"/>
      <c r="H57" s="36" t="s">
        <v>16</v>
      </c>
      <c r="I57" s="36"/>
      <c r="J57" s="13">
        <f>J54/J56</f>
        <v>0.86363636363636365</v>
      </c>
      <c r="K57" s="14">
        <f t="shared" ref="K57:Q57" si="6">K54/K56</f>
        <v>0.81818181818181823</v>
      </c>
      <c r="L57" s="14">
        <f t="shared" si="6"/>
        <v>0.54545454545454541</v>
      </c>
      <c r="M57" s="14">
        <f t="shared" si="6"/>
        <v>0.36363636363636365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0.27272727272727271</v>
      </c>
    </row>
    <row r="58" spans="2:17" x14ac:dyDescent="0.25">
      <c r="C58" s="19"/>
      <c r="D58" s="19"/>
      <c r="E58" s="1"/>
      <c r="H58" s="36" t="s">
        <v>17</v>
      </c>
      <c r="I58" s="36"/>
      <c r="J58" s="13">
        <f>J55/J56</f>
        <v>0.13636363636363635</v>
      </c>
      <c r="K58" s="13">
        <f t="shared" ref="K58:Q58" si="7">K55/K56</f>
        <v>0.18181818181818182</v>
      </c>
      <c r="L58" s="14">
        <f t="shared" si="7"/>
        <v>0.45454545454545453</v>
      </c>
      <c r="M58" s="14">
        <f t="shared" si="7"/>
        <v>0.63636363636363635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0.72727272727272729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T30" sqref="T3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 t="s">
        <v>129</v>
      </c>
      <c r="E4" s="38"/>
      <c r="F4" s="38"/>
      <c r="G4" s="38"/>
      <c r="I4" t="s">
        <v>1</v>
      </c>
      <c r="J4" s="28" t="s">
        <v>71</v>
      </c>
      <c r="K4" s="28"/>
      <c r="M4" t="s">
        <v>2</v>
      </c>
      <c r="N4" s="29">
        <v>45449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130</v>
      </c>
      <c r="E6" s="28"/>
      <c r="F6" s="28"/>
      <c r="G6" s="28"/>
      <c r="I6" s="19" t="s">
        <v>22</v>
      </c>
      <c r="J6" s="19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133</v>
      </c>
      <c r="D9" s="30" t="s">
        <v>57</v>
      </c>
      <c r="E9" s="30"/>
      <c r="F9" s="30"/>
      <c r="G9" s="30"/>
      <c r="H9" s="30"/>
      <c r="I9" s="30"/>
      <c r="J9" s="4">
        <v>80</v>
      </c>
      <c r="K9" s="4">
        <v>100</v>
      </c>
      <c r="L9" s="4">
        <v>98</v>
      </c>
      <c r="M9" s="4">
        <v>70</v>
      </c>
      <c r="N9" s="4"/>
      <c r="O9" s="4"/>
      <c r="P9" s="4"/>
      <c r="Q9" s="10">
        <f>SUM(J9:M9)/4</f>
        <v>87</v>
      </c>
    </row>
    <row r="10" spans="2:18" x14ac:dyDescent="0.25">
      <c r="B10" s="6">
        <f>B9+1</f>
        <v>2</v>
      </c>
      <c r="C10" s="3" t="s">
        <v>134</v>
      </c>
      <c r="D10" s="30" t="s">
        <v>131</v>
      </c>
      <c r="E10" s="30"/>
      <c r="F10" s="30"/>
      <c r="G10" s="30"/>
      <c r="H10" s="30"/>
      <c r="I10" s="30"/>
      <c r="J10" s="4">
        <v>79</v>
      </c>
      <c r="K10" s="4">
        <v>0</v>
      </c>
      <c r="L10" s="4">
        <v>0</v>
      </c>
      <c r="M10" s="4">
        <v>0</v>
      </c>
      <c r="N10" s="4"/>
      <c r="O10" s="4"/>
      <c r="P10" s="4"/>
      <c r="Q10" s="10">
        <f t="shared" ref="Q10:Q23" si="0">SUM(J10:M10)/4</f>
        <v>19.75</v>
      </c>
    </row>
    <row r="11" spans="2:18" x14ac:dyDescent="0.25">
      <c r="B11" s="6">
        <f t="shared" ref="B11:B53" si="1">B10+1</f>
        <v>3</v>
      </c>
      <c r="C11" s="3" t="s">
        <v>135</v>
      </c>
      <c r="D11" s="30" t="s">
        <v>58</v>
      </c>
      <c r="E11" s="30"/>
      <c r="F11" s="30"/>
      <c r="G11" s="30"/>
      <c r="H11" s="30"/>
      <c r="I11" s="30"/>
      <c r="J11" s="4">
        <v>91</v>
      </c>
      <c r="K11" s="4">
        <v>85</v>
      </c>
      <c r="L11" s="4">
        <v>0</v>
      </c>
      <c r="M11" s="4">
        <v>80</v>
      </c>
      <c r="N11" s="4"/>
      <c r="O11" s="4"/>
      <c r="P11" s="4"/>
      <c r="Q11" s="10">
        <f t="shared" si="0"/>
        <v>64</v>
      </c>
    </row>
    <row r="12" spans="2:18" x14ac:dyDescent="0.25">
      <c r="B12" s="6">
        <f t="shared" si="1"/>
        <v>4</v>
      </c>
      <c r="C12" s="3" t="s">
        <v>136</v>
      </c>
      <c r="D12" s="30" t="s">
        <v>59</v>
      </c>
      <c r="E12" s="30"/>
      <c r="F12" s="30"/>
      <c r="G12" s="30"/>
      <c r="H12" s="30"/>
      <c r="I12" s="30"/>
      <c r="J12" s="4">
        <v>86</v>
      </c>
      <c r="K12" s="4">
        <v>94</v>
      </c>
      <c r="L12" s="4">
        <v>0</v>
      </c>
      <c r="M12" s="4">
        <v>0</v>
      </c>
      <c r="N12" s="4"/>
      <c r="O12" s="4"/>
      <c r="P12" s="4"/>
      <c r="Q12" s="10">
        <f t="shared" si="0"/>
        <v>45</v>
      </c>
    </row>
    <row r="13" spans="2:18" x14ac:dyDescent="0.25">
      <c r="B13" s="6">
        <f t="shared" si="1"/>
        <v>5</v>
      </c>
      <c r="C13" s="3" t="s">
        <v>137</v>
      </c>
      <c r="D13" s="30" t="s">
        <v>60</v>
      </c>
      <c r="E13" s="30"/>
      <c r="F13" s="30"/>
      <c r="G13" s="30"/>
      <c r="H13" s="30"/>
      <c r="I13" s="30"/>
      <c r="J13" s="4">
        <v>91</v>
      </c>
      <c r="K13" s="4">
        <v>100</v>
      </c>
      <c r="L13" s="4">
        <v>88</v>
      </c>
      <c r="M13" s="4">
        <v>90</v>
      </c>
      <c r="N13" s="4"/>
      <c r="O13" s="4"/>
      <c r="P13" s="4"/>
      <c r="Q13" s="10">
        <f t="shared" si="0"/>
        <v>92.25</v>
      </c>
    </row>
    <row r="14" spans="2:18" x14ac:dyDescent="0.25">
      <c r="B14" s="6">
        <f t="shared" si="1"/>
        <v>6</v>
      </c>
      <c r="C14" s="3" t="s">
        <v>138</v>
      </c>
      <c r="D14" s="30" t="s">
        <v>61</v>
      </c>
      <c r="E14" s="30"/>
      <c r="F14" s="30"/>
      <c r="G14" s="30"/>
      <c r="H14" s="30"/>
      <c r="I14" s="30"/>
      <c r="J14" s="4">
        <v>77</v>
      </c>
      <c r="K14" s="4">
        <v>91</v>
      </c>
      <c r="L14" s="4">
        <v>100</v>
      </c>
      <c r="M14" s="4">
        <v>80</v>
      </c>
      <c r="N14" s="4"/>
      <c r="O14" s="4"/>
      <c r="P14" s="4"/>
      <c r="Q14" s="10">
        <f t="shared" si="0"/>
        <v>87</v>
      </c>
    </row>
    <row r="15" spans="2:18" x14ac:dyDescent="0.25">
      <c r="B15" s="6">
        <f t="shared" si="1"/>
        <v>7</v>
      </c>
      <c r="C15" s="3" t="s">
        <v>139</v>
      </c>
      <c r="D15" s="30" t="s">
        <v>62</v>
      </c>
      <c r="E15" s="30"/>
      <c r="F15" s="30"/>
      <c r="G15" s="30"/>
      <c r="H15" s="30"/>
      <c r="I15" s="30"/>
      <c r="J15" s="4">
        <v>0</v>
      </c>
      <c r="K15" s="4">
        <v>83</v>
      </c>
      <c r="L15" s="4">
        <v>0</v>
      </c>
      <c r="M15" s="4">
        <v>0</v>
      </c>
      <c r="N15" s="4"/>
      <c r="O15" s="4"/>
      <c r="P15" s="4"/>
      <c r="Q15" s="10">
        <f t="shared" si="0"/>
        <v>20.75</v>
      </c>
    </row>
    <row r="16" spans="2:18" x14ac:dyDescent="0.25">
      <c r="B16" s="6">
        <f t="shared" si="1"/>
        <v>8</v>
      </c>
      <c r="C16" s="3" t="s">
        <v>140</v>
      </c>
      <c r="D16" s="30" t="s">
        <v>63</v>
      </c>
      <c r="E16" s="30"/>
      <c r="F16" s="30"/>
      <c r="G16" s="30"/>
      <c r="H16" s="30"/>
      <c r="I16" s="30"/>
      <c r="J16" s="4">
        <v>83</v>
      </c>
      <c r="K16" s="4">
        <v>0</v>
      </c>
      <c r="L16" s="4">
        <v>0</v>
      </c>
      <c r="M16" s="4">
        <v>0</v>
      </c>
      <c r="N16" s="4"/>
      <c r="O16" s="4"/>
      <c r="P16" s="4"/>
      <c r="Q16" s="10">
        <f t="shared" si="0"/>
        <v>20.75</v>
      </c>
    </row>
    <row r="17" spans="2:17" x14ac:dyDescent="0.25">
      <c r="B17" s="6">
        <f t="shared" si="1"/>
        <v>9</v>
      </c>
      <c r="C17" s="3" t="s">
        <v>141</v>
      </c>
      <c r="D17" s="30" t="s">
        <v>64</v>
      </c>
      <c r="E17" s="30"/>
      <c r="F17" s="30"/>
      <c r="G17" s="30"/>
      <c r="H17" s="30"/>
      <c r="I17" s="30"/>
      <c r="J17" s="4">
        <v>86</v>
      </c>
      <c r="K17" s="4">
        <v>70</v>
      </c>
      <c r="L17" s="4">
        <v>0</v>
      </c>
      <c r="M17" s="4">
        <v>0</v>
      </c>
      <c r="N17" s="4"/>
      <c r="O17" s="4"/>
      <c r="P17" s="4"/>
      <c r="Q17" s="10">
        <f t="shared" si="0"/>
        <v>39</v>
      </c>
    </row>
    <row r="18" spans="2:17" x14ac:dyDescent="0.25">
      <c r="B18" s="6">
        <f t="shared" si="1"/>
        <v>10</v>
      </c>
      <c r="C18" s="3" t="s">
        <v>142</v>
      </c>
      <c r="D18" s="30" t="s">
        <v>26</v>
      </c>
      <c r="E18" s="30"/>
      <c r="F18" s="30"/>
      <c r="G18" s="30"/>
      <c r="H18" s="30"/>
      <c r="I18" s="30"/>
      <c r="J18" s="4">
        <v>0</v>
      </c>
      <c r="K18" s="4">
        <v>0</v>
      </c>
      <c r="L18" s="4">
        <v>0</v>
      </c>
      <c r="M18" s="4">
        <v>0</v>
      </c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3" t="s">
        <v>143</v>
      </c>
      <c r="D19" s="30" t="s">
        <v>65</v>
      </c>
      <c r="E19" s="30"/>
      <c r="F19" s="30"/>
      <c r="G19" s="30"/>
      <c r="H19" s="30"/>
      <c r="I19" s="30"/>
      <c r="J19" s="4">
        <v>90</v>
      </c>
      <c r="K19" s="4">
        <v>100</v>
      </c>
      <c r="L19" s="4">
        <v>100</v>
      </c>
      <c r="M19" s="4">
        <v>90</v>
      </c>
      <c r="N19" s="4"/>
      <c r="O19" s="4"/>
      <c r="P19" s="4"/>
      <c r="Q19" s="10">
        <f t="shared" si="0"/>
        <v>95</v>
      </c>
    </row>
    <row r="20" spans="2:17" x14ac:dyDescent="0.25">
      <c r="B20" s="6">
        <f t="shared" si="1"/>
        <v>12</v>
      </c>
      <c r="C20" s="3" t="s">
        <v>144</v>
      </c>
      <c r="D20" s="30" t="s">
        <v>66</v>
      </c>
      <c r="E20" s="30"/>
      <c r="F20" s="30"/>
      <c r="G20" s="30"/>
      <c r="H20" s="30"/>
      <c r="I20" s="30"/>
      <c r="J20" s="4">
        <v>77</v>
      </c>
      <c r="K20" s="4">
        <v>0</v>
      </c>
      <c r="L20" s="4">
        <v>0</v>
      </c>
      <c r="M20" s="4">
        <v>0</v>
      </c>
      <c r="N20" s="4"/>
      <c r="O20" s="4"/>
      <c r="P20" s="4"/>
      <c r="Q20" s="10">
        <f t="shared" si="0"/>
        <v>19.25</v>
      </c>
    </row>
    <row r="21" spans="2:17" x14ac:dyDescent="0.25">
      <c r="B21" s="6">
        <f t="shared" si="1"/>
        <v>13</v>
      </c>
      <c r="C21" s="3" t="s">
        <v>145</v>
      </c>
      <c r="D21" s="30" t="s">
        <v>68</v>
      </c>
      <c r="E21" s="30"/>
      <c r="F21" s="30"/>
      <c r="G21" s="30"/>
      <c r="H21" s="30"/>
      <c r="I21" s="30"/>
      <c r="J21" s="4">
        <v>74</v>
      </c>
      <c r="K21" s="4">
        <v>0</v>
      </c>
      <c r="L21" s="4">
        <v>70</v>
      </c>
      <c r="M21" s="4">
        <v>70</v>
      </c>
      <c r="N21" s="4"/>
      <c r="O21" s="4"/>
      <c r="P21" s="4"/>
      <c r="Q21" s="10">
        <f t="shared" si="0"/>
        <v>53.5</v>
      </c>
    </row>
    <row r="22" spans="2:17" x14ac:dyDescent="0.25">
      <c r="B22" s="6">
        <f t="shared" si="1"/>
        <v>14</v>
      </c>
      <c r="C22" s="3" t="s">
        <v>146</v>
      </c>
      <c r="D22" s="30" t="s">
        <v>132</v>
      </c>
      <c r="E22" s="30"/>
      <c r="F22" s="30"/>
      <c r="G22" s="30"/>
      <c r="H22" s="30"/>
      <c r="I22" s="30"/>
      <c r="J22" s="4">
        <v>84</v>
      </c>
      <c r="K22" s="4">
        <v>0</v>
      </c>
      <c r="L22" s="4">
        <v>0</v>
      </c>
      <c r="M22" s="4">
        <v>0</v>
      </c>
      <c r="N22" s="4"/>
      <c r="O22" s="4"/>
      <c r="P22" s="4"/>
      <c r="Q22" s="10">
        <f t="shared" si="0"/>
        <v>21</v>
      </c>
    </row>
    <row r="23" spans="2:17" x14ac:dyDescent="0.25">
      <c r="B23" s="6">
        <f t="shared" si="1"/>
        <v>15</v>
      </c>
      <c r="C23" s="3" t="s">
        <v>147</v>
      </c>
      <c r="D23" s="30" t="s">
        <v>69</v>
      </c>
      <c r="E23" s="30"/>
      <c r="F23" s="30"/>
      <c r="G23" s="30"/>
      <c r="H23" s="30"/>
      <c r="I23" s="30"/>
      <c r="J23" s="4">
        <v>86</v>
      </c>
      <c r="K23" s="4">
        <v>100</v>
      </c>
      <c r="L23" s="4">
        <v>100</v>
      </c>
      <c r="M23" s="4">
        <v>90</v>
      </c>
      <c r="N23" s="4"/>
      <c r="O23" s="4"/>
      <c r="P23" s="4"/>
      <c r="Q23" s="10">
        <f t="shared" si="0"/>
        <v>94</v>
      </c>
    </row>
    <row r="24" spans="2:17" x14ac:dyDescent="0.25">
      <c r="B24" s="6">
        <f t="shared" si="1"/>
        <v>16</v>
      </c>
      <c r="C24" s="3"/>
      <c r="D24" s="30"/>
      <c r="E24" s="30"/>
      <c r="F24" s="30"/>
      <c r="G24" s="30"/>
      <c r="H24" s="30"/>
      <c r="I24" s="3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3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3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3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3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3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3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3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3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3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3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3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3"/>
      <c r="D37" s="40"/>
      <c r="E37" s="41"/>
      <c r="F37" s="41"/>
      <c r="G37" s="41"/>
      <c r="H37" s="41"/>
      <c r="I37" s="4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3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3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4" t="s">
        <v>19</v>
      </c>
      <c r="I54" s="34"/>
      <c r="J54" s="11">
        <f>COUNTIF(J9:J53,"&gt;=70")</f>
        <v>13</v>
      </c>
      <c r="K54" s="11">
        <f t="shared" ref="K54:P54" si="2">COUNTIF(K9:K53,"&gt;=70")</f>
        <v>9</v>
      </c>
      <c r="L54" s="11">
        <f t="shared" si="2"/>
        <v>6</v>
      </c>
      <c r="M54" s="11">
        <f t="shared" si="2"/>
        <v>7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5</v>
      </c>
    </row>
    <row r="55" spans="2:17" x14ac:dyDescent="0.25">
      <c r="C55" s="19"/>
      <c r="D55" s="19"/>
      <c r="E55" s="8"/>
      <c r="H55" s="35" t="s">
        <v>20</v>
      </c>
      <c r="I55" s="35"/>
      <c r="J55" s="12">
        <f>COUNTIF(J9:J53,"&lt;70")</f>
        <v>2</v>
      </c>
      <c r="K55" s="12">
        <f t="shared" ref="K55:Q55" si="4">COUNTIF(K9:K53,"&lt;70")</f>
        <v>6</v>
      </c>
      <c r="L55" s="12">
        <f t="shared" si="4"/>
        <v>9</v>
      </c>
      <c r="M55" s="12">
        <f t="shared" si="4"/>
        <v>8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10</v>
      </c>
    </row>
    <row r="56" spans="2:17" x14ac:dyDescent="0.25">
      <c r="C56" s="19"/>
      <c r="D56" s="19"/>
      <c r="E56" s="19"/>
      <c r="H56" s="35" t="s">
        <v>21</v>
      </c>
      <c r="I56" s="35"/>
      <c r="J56" s="12">
        <f>COUNT(J9:J53)</f>
        <v>15</v>
      </c>
      <c r="K56" s="12">
        <f t="shared" ref="K56:Q56" si="5">COUNT(K9:K53)</f>
        <v>15</v>
      </c>
      <c r="L56" s="12">
        <f t="shared" si="5"/>
        <v>15</v>
      </c>
      <c r="M56" s="12">
        <f t="shared" si="5"/>
        <v>15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15</v>
      </c>
    </row>
    <row r="57" spans="2:17" x14ac:dyDescent="0.25">
      <c r="C57" s="19"/>
      <c r="D57" s="19"/>
      <c r="E57" s="1"/>
      <c r="H57" s="36" t="s">
        <v>16</v>
      </c>
      <c r="I57" s="36"/>
      <c r="J57" s="13">
        <f>J54/J56</f>
        <v>0.8666666666666667</v>
      </c>
      <c r="K57" s="14">
        <f t="shared" ref="K57:Q57" si="6">K54/K56</f>
        <v>0.6</v>
      </c>
      <c r="L57" s="14">
        <f t="shared" si="6"/>
        <v>0.4</v>
      </c>
      <c r="M57" s="14">
        <f t="shared" si="6"/>
        <v>0.46666666666666667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0.33333333333333331</v>
      </c>
    </row>
    <row r="58" spans="2:17" x14ac:dyDescent="0.25">
      <c r="C58" s="19"/>
      <c r="D58" s="19"/>
      <c r="E58" s="1"/>
      <c r="H58" s="36" t="s">
        <v>17</v>
      </c>
      <c r="I58" s="36"/>
      <c r="J58" s="13">
        <f>J55/J56</f>
        <v>0.13333333333333333</v>
      </c>
      <c r="K58" s="13">
        <f t="shared" ref="K58:Q58" si="7">K55/K56</f>
        <v>0.4</v>
      </c>
      <c r="L58" s="14">
        <f t="shared" si="7"/>
        <v>0.6</v>
      </c>
      <c r="M58" s="14">
        <f t="shared" si="7"/>
        <v>0.53333333333333333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0.66666666666666663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3" zoomScaleNormal="100" workbookViewId="0">
      <selection activeCell="R9" sqref="R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 t="s">
        <v>148</v>
      </c>
      <c r="E4" s="38"/>
      <c r="F4" s="38"/>
      <c r="G4" s="38"/>
      <c r="I4" t="s">
        <v>1</v>
      </c>
      <c r="J4" s="28" t="s">
        <v>38</v>
      </c>
      <c r="K4" s="28"/>
      <c r="M4" t="s">
        <v>2</v>
      </c>
      <c r="N4" s="29">
        <v>45449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25</v>
      </c>
      <c r="E6" s="28"/>
      <c r="F6" s="28"/>
      <c r="G6" s="28"/>
      <c r="I6" s="19" t="s">
        <v>22</v>
      </c>
      <c r="J6" s="19"/>
      <c r="K6" s="32" t="s">
        <v>24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134</v>
      </c>
      <c r="D9" s="20" t="s">
        <v>131</v>
      </c>
      <c r="E9" s="20"/>
      <c r="F9" s="20"/>
      <c r="G9" s="20"/>
      <c r="H9" s="20"/>
      <c r="I9" s="20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/>
      <c r="Q9" s="10">
        <f>SUM(J9:O9)/6</f>
        <v>0</v>
      </c>
    </row>
    <row r="10" spans="2:18" x14ac:dyDescent="0.25">
      <c r="B10" s="6">
        <f>B9+1</f>
        <v>2</v>
      </c>
      <c r="C10" s="6" t="s">
        <v>110</v>
      </c>
      <c r="D10" s="20" t="s">
        <v>91</v>
      </c>
      <c r="E10" s="20"/>
      <c r="F10" s="20"/>
      <c r="G10" s="20"/>
      <c r="H10" s="20"/>
      <c r="I10" s="20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/>
      <c r="Q10" s="10">
        <f t="shared" ref="Q10:Q18" si="0">SUM(J10:O10)/6</f>
        <v>0</v>
      </c>
    </row>
    <row r="11" spans="2:18" x14ac:dyDescent="0.25">
      <c r="B11" s="6">
        <f t="shared" ref="B11:B53" si="1">B10+1</f>
        <v>3</v>
      </c>
      <c r="C11" s="6" t="s">
        <v>113</v>
      </c>
      <c r="D11" s="20" t="s">
        <v>94</v>
      </c>
      <c r="E11" s="20"/>
      <c r="F11" s="20"/>
      <c r="G11" s="20"/>
      <c r="H11" s="20"/>
      <c r="I11" s="2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 t="s">
        <v>139</v>
      </c>
      <c r="D12" s="20" t="s">
        <v>62</v>
      </c>
      <c r="E12" s="20"/>
      <c r="F12" s="20"/>
      <c r="G12" s="20"/>
      <c r="H12" s="20"/>
      <c r="I12" s="20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/>
      <c r="Q12" s="10">
        <f t="shared" si="0"/>
        <v>11.666666666666666</v>
      </c>
    </row>
    <row r="13" spans="2:18" x14ac:dyDescent="0.25">
      <c r="B13" s="6">
        <f t="shared" si="1"/>
        <v>5</v>
      </c>
      <c r="C13" s="6" t="s">
        <v>142</v>
      </c>
      <c r="D13" s="20" t="s">
        <v>26</v>
      </c>
      <c r="E13" s="20"/>
      <c r="F13" s="20"/>
      <c r="G13" s="20"/>
      <c r="H13" s="20"/>
      <c r="I13" s="20"/>
      <c r="J13" s="4">
        <v>0</v>
      </c>
      <c r="K13" s="4">
        <v>0</v>
      </c>
      <c r="L13" s="4">
        <v>70</v>
      </c>
      <c r="M13" s="4">
        <v>0</v>
      </c>
      <c r="N13" s="4">
        <v>0</v>
      </c>
      <c r="O13" s="4">
        <v>0</v>
      </c>
      <c r="P13" s="4"/>
      <c r="Q13" s="10">
        <f t="shared" si="0"/>
        <v>11.666666666666666</v>
      </c>
    </row>
    <row r="14" spans="2:18" x14ac:dyDescent="0.25">
      <c r="B14" s="6">
        <f t="shared" si="1"/>
        <v>6</v>
      </c>
      <c r="C14" s="6" t="s">
        <v>149</v>
      </c>
      <c r="D14" s="20" t="s">
        <v>67</v>
      </c>
      <c r="E14" s="20"/>
      <c r="F14" s="20"/>
      <c r="G14" s="20"/>
      <c r="H14" s="20"/>
      <c r="I14" s="20"/>
      <c r="J14" s="4">
        <v>0</v>
      </c>
      <c r="K14" s="4">
        <v>0</v>
      </c>
      <c r="L14" s="4">
        <v>70</v>
      </c>
      <c r="M14" s="4">
        <v>0</v>
      </c>
      <c r="N14" s="4">
        <v>70</v>
      </c>
      <c r="O14" s="4">
        <v>70</v>
      </c>
      <c r="P14" s="4"/>
      <c r="Q14" s="10">
        <f t="shared" si="0"/>
        <v>35</v>
      </c>
    </row>
    <row r="15" spans="2:18" x14ac:dyDescent="0.25">
      <c r="B15" s="6">
        <f t="shared" si="1"/>
        <v>7</v>
      </c>
      <c r="C15" s="6" t="s">
        <v>118</v>
      </c>
      <c r="D15" s="20" t="s">
        <v>99</v>
      </c>
      <c r="E15" s="20"/>
      <c r="F15" s="20"/>
      <c r="G15" s="20"/>
      <c r="H15" s="20"/>
      <c r="I15" s="20"/>
      <c r="J15" s="4">
        <v>83</v>
      </c>
      <c r="K15" s="4">
        <v>0</v>
      </c>
      <c r="L15" s="4">
        <v>0</v>
      </c>
      <c r="M15" s="4">
        <v>0</v>
      </c>
      <c r="N15" s="4">
        <v>70</v>
      </c>
      <c r="O15" s="4">
        <v>0</v>
      </c>
      <c r="P15" s="4"/>
      <c r="Q15" s="10">
        <f t="shared" si="0"/>
        <v>25.5</v>
      </c>
    </row>
    <row r="16" spans="2:18" x14ac:dyDescent="0.25">
      <c r="B16" s="6">
        <f t="shared" si="1"/>
        <v>8</v>
      </c>
      <c r="C16" s="6" t="s">
        <v>120</v>
      </c>
      <c r="D16" s="20" t="s">
        <v>101</v>
      </c>
      <c r="E16" s="20"/>
      <c r="F16" s="20"/>
      <c r="G16" s="20"/>
      <c r="H16" s="20"/>
      <c r="I16" s="20"/>
      <c r="J16" s="4">
        <v>73</v>
      </c>
      <c r="K16" s="4">
        <v>82</v>
      </c>
      <c r="L16" s="4">
        <v>70</v>
      </c>
      <c r="M16" s="4">
        <v>0</v>
      </c>
      <c r="N16" s="4">
        <v>80</v>
      </c>
      <c r="O16" s="4">
        <v>75</v>
      </c>
      <c r="P16" s="4"/>
      <c r="Q16" s="10">
        <f t="shared" si="0"/>
        <v>63.333333333333336</v>
      </c>
    </row>
    <row r="17" spans="2:17" x14ac:dyDescent="0.25">
      <c r="B17" s="6">
        <f t="shared" si="1"/>
        <v>9</v>
      </c>
      <c r="C17" s="6" t="s">
        <v>121</v>
      </c>
      <c r="D17" s="20" t="s">
        <v>102</v>
      </c>
      <c r="E17" s="20"/>
      <c r="F17" s="20"/>
      <c r="G17" s="20"/>
      <c r="H17" s="20"/>
      <c r="I17" s="20"/>
      <c r="J17" s="4">
        <v>0</v>
      </c>
      <c r="K17" s="4">
        <v>70</v>
      </c>
      <c r="L17" s="4">
        <v>0</v>
      </c>
      <c r="M17" s="4">
        <v>80</v>
      </c>
      <c r="N17" s="4">
        <v>70</v>
      </c>
      <c r="O17" s="4">
        <v>70</v>
      </c>
      <c r="P17" s="4"/>
      <c r="Q17" s="10">
        <f t="shared" si="0"/>
        <v>48.333333333333336</v>
      </c>
    </row>
    <row r="18" spans="2:17" x14ac:dyDescent="0.25">
      <c r="B18" s="6">
        <f t="shared" si="1"/>
        <v>10</v>
      </c>
      <c r="C18" s="6" t="s">
        <v>126</v>
      </c>
      <c r="D18" s="20" t="s">
        <v>107</v>
      </c>
      <c r="E18" s="20"/>
      <c r="F18" s="20"/>
      <c r="G18" s="20"/>
      <c r="H18" s="20"/>
      <c r="I18" s="20"/>
      <c r="J18" s="4">
        <v>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/>
      <c r="Q18" s="10">
        <f t="shared" si="0"/>
        <v>11.666666666666666</v>
      </c>
    </row>
    <row r="19" spans="2:17" x14ac:dyDescent="0.25">
      <c r="B19" s="6">
        <f t="shared" si="1"/>
        <v>11</v>
      </c>
      <c r="C19" s="6"/>
      <c r="D19" s="20"/>
      <c r="E19" s="20"/>
      <c r="F19" s="20"/>
      <c r="G19" s="20"/>
      <c r="H19" s="20"/>
      <c r="I19" s="20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20"/>
      <c r="E20" s="20"/>
      <c r="F20" s="20"/>
      <c r="G20" s="20"/>
      <c r="H20" s="20"/>
      <c r="I20" s="20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20"/>
      <c r="E21" s="20"/>
      <c r="F21" s="20"/>
      <c r="G21" s="20"/>
      <c r="H21" s="20"/>
      <c r="I21" s="20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20"/>
      <c r="E22" s="20"/>
      <c r="F22" s="20"/>
      <c r="G22" s="20"/>
      <c r="H22" s="20"/>
      <c r="I22" s="20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20"/>
      <c r="E23" s="20"/>
      <c r="F23" s="20"/>
      <c r="G23" s="20"/>
      <c r="H23" s="20"/>
      <c r="I23" s="20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0"/>
      <c r="E24" s="20"/>
      <c r="F24" s="20"/>
      <c r="G24" s="20"/>
      <c r="H24" s="20"/>
      <c r="I24" s="2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4" t="s">
        <v>19</v>
      </c>
      <c r="I54" s="34"/>
      <c r="J54" s="11">
        <f>COUNTIF(J9:J53,"&gt;=70")</f>
        <v>3</v>
      </c>
      <c r="K54" s="11">
        <f t="shared" ref="K54:P54" si="2">COUNTIF(K9:K53,"&gt;=70")</f>
        <v>3</v>
      </c>
      <c r="L54" s="11">
        <f t="shared" si="2"/>
        <v>3</v>
      </c>
      <c r="M54" s="11">
        <f t="shared" si="2"/>
        <v>1</v>
      </c>
      <c r="N54" s="11">
        <f t="shared" si="2"/>
        <v>4</v>
      </c>
      <c r="O54" s="11">
        <f t="shared" si="2"/>
        <v>3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35" t="s">
        <v>20</v>
      </c>
      <c r="I55" s="35"/>
      <c r="J55" s="12">
        <f>COUNTIF(J9:J53,"&lt;70")</f>
        <v>7</v>
      </c>
      <c r="K55" s="12">
        <f t="shared" ref="K55:Q55" si="4">COUNTIF(K9:K53,"&lt;70")</f>
        <v>7</v>
      </c>
      <c r="L55" s="12">
        <f t="shared" si="4"/>
        <v>7</v>
      </c>
      <c r="M55" s="12">
        <f t="shared" si="4"/>
        <v>9</v>
      </c>
      <c r="N55" s="12">
        <f t="shared" si="4"/>
        <v>6</v>
      </c>
      <c r="O55" s="12">
        <f t="shared" si="4"/>
        <v>7</v>
      </c>
      <c r="P55" s="12">
        <f t="shared" si="4"/>
        <v>0</v>
      </c>
      <c r="Q55" s="12">
        <f t="shared" si="4"/>
        <v>10</v>
      </c>
    </row>
    <row r="56" spans="2:17" x14ac:dyDescent="0.25">
      <c r="C56" s="19"/>
      <c r="D56" s="19"/>
      <c r="E56" s="19"/>
      <c r="H56" s="35" t="s">
        <v>21</v>
      </c>
      <c r="I56" s="35"/>
      <c r="J56" s="12">
        <f>COUNT(J9:J53)</f>
        <v>10</v>
      </c>
      <c r="K56" s="12">
        <f t="shared" ref="K56:Q56" si="5">COUNT(K9:K53)</f>
        <v>10</v>
      </c>
      <c r="L56" s="12">
        <f t="shared" si="5"/>
        <v>10</v>
      </c>
      <c r="M56" s="12">
        <f t="shared" si="5"/>
        <v>10</v>
      </c>
      <c r="N56" s="12">
        <f t="shared" si="5"/>
        <v>10</v>
      </c>
      <c r="O56" s="12">
        <f t="shared" si="5"/>
        <v>10</v>
      </c>
      <c r="P56" s="12">
        <f t="shared" si="5"/>
        <v>0</v>
      </c>
      <c r="Q56" s="12">
        <f t="shared" si="5"/>
        <v>10</v>
      </c>
    </row>
    <row r="57" spans="2:17" x14ac:dyDescent="0.25">
      <c r="C57" s="19"/>
      <c r="D57" s="19"/>
      <c r="E57" s="1"/>
      <c r="H57" s="36" t="s">
        <v>16</v>
      </c>
      <c r="I57" s="36"/>
      <c r="J57" s="13">
        <f>J54/J56</f>
        <v>0.3</v>
      </c>
      <c r="K57" s="14">
        <f t="shared" ref="K57:Q57" si="6">K54/K56</f>
        <v>0.3</v>
      </c>
      <c r="L57" s="14">
        <f t="shared" si="6"/>
        <v>0.3</v>
      </c>
      <c r="M57" s="14">
        <f t="shared" si="6"/>
        <v>0.1</v>
      </c>
      <c r="N57" s="14">
        <f t="shared" si="6"/>
        <v>0.4</v>
      </c>
      <c r="O57" s="14">
        <f t="shared" si="6"/>
        <v>0.3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9"/>
      <c r="D58" s="19"/>
      <c r="E58" s="1"/>
      <c r="H58" s="36" t="s">
        <v>17</v>
      </c>
      <c r="I58" s="36"/>
      <c r="J58" s="13">
        <f>J55/J56</f>
        <v>0.7</v>
      </c>
      <c r="K58" s="13">
        <f t="shared" ref="K58:Q58" si="7">K55/K56</f>
        <v>0.7</v>
      </c>
      <c r="L58" s="14">
        <f t="shared" si="7"/>
        <v>0.7</v>
      </c>
      <c r="M58" s="14">
        <f t="shared" si="7"/>
        <v>0.9</v>
      </c>
      <c r="N58" s="14">
        <f t="shared" si="7"/>
        <v>0.6</v>
      </c>
      <c r="O58" s="14">
        <f t="shared" si="7"/>
        <v>0.7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ADMINISTRACION BASE DE DATOS</vt:lpstr>
      <vt:lpstr>INTELIGENCIA ARTIFICIAL</vt:lpstr>
      <vt:lpstr>PROG LOGICA Y FUNCIONAL A</vt:lpstr>
      <vt:lpstr>PROG LOGICA Y FUNCIONAL B</vt:lpstr>
      <vt:lpstr>LENGUAJES Y AUTOMATAS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Lily Alejandra Medrano Mendoza</cp:lastModifiedBy>
  <cp:lastPrinted>2023-03-21T15:13:53Z</cp:lastPrinted>
  <dcterms:created xsi:type="dcterms:W3CDTF">2023-03-14T19:16:59Z</dcterms:created>
  <dcterms:modified xsi:type="dcterms:W3CDTF">2024-06-07T04:03:21Z</dcterms:modified>
</cp:coreProperties>
</file>