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S PARCIALES 2024\"/>
    </mc:Choice>
  </mc:AlternateContent>
  <bookViews>
    <workbookView xWindow="-120" yWindow="-120" windowWidth="20730" windowHeight="1116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C17" i="22"/>
  <c r="C18" i="22"/>
  <c r="D15" i="22"/>
  <c r="D16" i="22"/>
  <c r="D17" i="22"/>
  <c r="D18" i="22"/>
  <c r="A15" i="22"/>
  <c r="A16" i="22"/>
  <c r="A17" i="22"/>
  <c r="A18" i="22"/>
  <c r="A14" i="22"/>
  <c r="L17" i="22" l="1"/>
  <c r="I17" i="22" l="1"/>
  <c r="L16" i="22"/>
  <c r="I16" i="22" l="1"/>
  <c r="M28" i="10"/>
  <c r="N28" i="10"/>
  <c r="L1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B40" i="22" s="1"/>
  <c r="L8" i="22"/>
  <c r="N31" i="22"/>
  <c r="M31" i="22"/>
  <c r="K31" i="22"/>
  <c r="G31" i="22"/>
  <c r="F31" i="22"/>
  <c r="I17" i="10"/>
  <c r="I16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<sst xmlns="http://schemas.openxmlformats.org/spreadsheetml/2006/main" count="207" uniqueCount="50">
  <si>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</si>
  <si>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</si>
  <si>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</si>
  <si>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</si>
  <si>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</si>
  <si>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</si>
  <si>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</si>
  <si>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</si>
  <si>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</si>
  <si>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</si>
  <si>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</si>
  <si>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</si>
  <si>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</si>
  <si>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</si>
  <si>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</si>
  <si>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</si>
  <si>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</si>
  <si>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</si>
  <si>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</si>
  <si>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</si>
  <si>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</si>
  <si>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</si>
  <si>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</si>
  <si>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</si>
  <si>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</si>
  <si>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</si>
  <si>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</si>
  <si>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</si>
  <si>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</si>
  <si>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</si>
  <si>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</si>
  <si>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</si>
  <si>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</si>
  <si>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S/E</t>
  </si>
  <si>
    <t>Verónica Guerrero Hernández</t>
  </si>
  <si>
    <t>INGENIERÍA INFORMÁTICA</t>
  </si>
  <si>
    <t>DRA. VERÓNICA GUERRERO HERNÁNDEZ</t>
  </si>
  <si>
    <t>II</t>
  </si>
  <si>
    <t>I.S.C MARCOS CAGAL ORTIZ</t>
  </si>
  <si>
    <t>810A</t>
  </si>
  <si>
    <t>810B</t>
  </si>
  <si>
    <t>Desarrollo e Implementación de Sistemas de Información</t>
  </si>
  <si>
    <t>Sistemas de Información de Mercadotecnia</t>
  </si>
  <si>
    <t>610A</t>
  </si>
  <si>
    <t>607A</t>
  </si>
  <si>
    <t>IGE</t>
  </si>
  <si>
    <t>FEB - JUN 2024</t>
  </si>
  <si>
    <t>Fundamentos de Gestión de Servicios de TI</t>
  </si>
  <si>
    <t>Taller de Investigación 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</si>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</sst>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46</v>
      </c>
      <c r="M8" s="28"/>
      <c r="N8" s="28"/>
    </row>
    <row r="10" spans="1:14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48</v>
      </c>
      <c r="B14" s="9" t="s">
        <v>33</v>
      </c>
      <c r="C14" s="9" t="s">
        <v>39</v>
      </c>
      <c r="D14" s="9" t="s">
        <v>32</v>
      </c>
      <c r="E14" s="9">
        <v>6</v>
      </c>
      <c r="F14" s="9"/>
      <c r="G14" s="9"/>
      <c r="H14" s="10"/>
      <c r="I14" s="9">
        <v>0</v>
      </c>
      <c r="J14" s="10"/>
      <c r="K14" s="9">
        <v>0</v>
      </c>
      <c r="L14" s="10">
        <f t="shared" ref="L14:L18" si="0">K14/E14</f>
        <v>0</v>
      </c>
      <c r="M14" s="9">
        <v>0</v>
      </c>
      <c r="N14" s="15">
        <v>0</v>
      </c>
    </row>
    <row r="15" spans="1:14" s="11" customFormat="1" x14ac:dyDescent="0.2">
      <c r="A15" s="8" t="s">
        <v>48</v>
      </c>
      <c r="B15" s="9" t="s">
        <v>33</v>
      </c>
      <c r="C15" s="9" t="s">
        <v>40</v>
      </c>
      <c r="D15" s="9" t="s">
        <v>32</v>
      </c>
      <c r="E15" s="9">
        <v>8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.5" x14ac:dyDescent="0.2">
      <c r="A16" s="8" t="s">
        <v>41</v>
      </c>
      <c r="B16" s="9" t="s">
        <v>21</v>
      </c>
      <c r="C16" s="9" t="s">
        <v>43</v>
      </c>
      <c r="D16" s="9" t="s">
        <v>32</v>
      </c>
      <c r="E16" s="9">
        <v>22</v>
      </c>
      <c r="F16" s="9">
        <v>21</v>
      </c>
      <c r="G16" s="9"/>
      <c r="H16" s="10"/>
      <c r="I16" s="9">
        <f t="shared" ref="I16:I17" si="1">(E16-SUM(F16:G16))-K16</f>
        <v>1</v>
      </c>
      <c r="J16" s="10"/>
      <c r="K16" s="9">
        <v>0</v>
      </c>
      <c r="L16" s="10">
        <f t="shared" si="0"/>
        <v>0</v>
      </c>
      <c r="M16" s="9">
        <v>90</v>
      </c>
      <c r="N16" s="15">
        <v>0.86</v>
      </c>
    </row>
    <row r="17" spans="1:14" s="11" customFormat="1" x14ac:dyDescent="0.2">
      <c r="A17" s="8" t="s">
        <v>47</v>
      </c>
      <c r="B17" s="9" t="s">
        <v>21</v>
      </c>
      <c r="C17" s="9" t="s">
        <v>43</v>
      </c>
      <c r="D17" s="9" t="s">
        <v>32</v>
      </c>
      <c r="E17" s="9">
        <v>23</v>
      </c>
      <c r="F17" s="9">
        <v>21</v>
      </c>
      <c r="G17" s="9"/>
      <c r="H17" s="10"/>
      <c r="I17" s="9">
        <f t="shared" si="1"/>
        <v>2</v>
      </c>
      <c r="J17" s="10"/>
      <c r="K17" s="9">
        <v>0</v>
      </c>
      <c r="L17" s="10">
        <f t="shared" si="0"/>
        <v>0</v>
      </c>
      <c r="M17" s="9">
        <v>85</v>
      </c>
      <c r="N17" s="15">
        <v>0.83</v>
      </c>
    </row>
    <row r="18" spans="1:14" s="11" customFormat="1" x14ac:dyDescent="0.2">
      <c r="A18" s="8" t="s">
        <v>42</v>
      </c>
      <c r="B18" s="9" t="s">
        <v>33</v>
      </c>
      <c r="C18" s="9" t="s">
        <v>44</v>
      </c>
      <c r="D18" s="9" t="s">
        <v>45</v>
      </c>
      <c r="E18" s="9">
        <v>23</v>
      </c>
      <c r="F18" s="9"/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42</v>
      </c>
      <c r="G28" s="17">
        <f>SUM(G14:G27)</f>
        <v>0</v>
      </c>
      <c r="H28" s="18"/>
      <c r="I28" s="17">
        <f t="shared" ref="I28" si="2">(E28-SUM(F28:G28))-K28</f>
        <v>40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35</v>
      </c>
      <c r="N28" s="19">
        <f>AVERAGE(N14:N27)</f>
        <v>0.33799999999999997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36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2" zoomScale="85" zoomScaleNormal="85" zoomScaleSheetLayoutView="100" workbookViewId="0">
      <selection activeCell="G40" sqref="G40:J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v>4</v>
      </c>
      <c r="I8" s="34" t="s">
        <v>7</v>
      </c>
      <c r="J8" s="34"/>
      <c r="K8" s="34"/>
      <c r="L8" s="28" t="str">
        <f>'1'!L8</f>
        <v>FEB - JUN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v>6</v>
      </c>
      <c r="F14" s="9">
        <v>5</v>
      </c>
      <c r="G14" s="9"/>
      <c r="H14" s="10"/>
      <c r="I14" s="9">
        <f t="shared" ref="I14:I31" si="0">(E14-SUM(F14:G14))-K14</f>
        <v>1</v>
      </c>
      <c r="J14" s="10"/>
      <c r="K14" s="9">
        <v>0</v>
      </c>
      <c r="L14" s="10">
        <f t="shared" ref="L14:L31" si="1">K14/E14</f>
        <v>0</v>
      </c>
      <c r="M14" s="9">
        <v>70</v>
      </c>
      <c r="N14" s="15">
        <v>0.83</v>
      </c>
    </row>
    <row r="15" spans="1:14" s="11" customFormat="1" x14ac:dyDescent="0.2">
      <c r="A15" s="9" t="str">
        <f>'1'!A15</f>
        <v>Taller de Investigación II</v>
      </c>
      <c r="B15" s="9" t="s">
        <v>21</v>
      </c>
      <c r="C15" s="9" t="str">
        <f>'1'!C15</f>
        <v>810B</v>
      </c>
      <c r="D15" s="9" t="str">
        <f>'1'!D15</f>
        <v>IINF</v>
      </c>
      <c r="E15" s="9">
        <v>8</v>
      </c>
      <c r="F15" s="9">
        <v>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0.38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37</v>
      </c>
      <c r="C16" s="9" t="str">
        <f>'1'!C16</f>
        <v>610A</v>
      </c>
      <c r="D16" s="9" t="str">
        <f>'1'!D16</f>
        <v>IINF</v>
      </c>
      <c r="E16" s="9">
        <v>22</v>
      </c>
      <c r="F16" s="9">
        <v>22</v>
      </c>
      <c r="G16" s="9"/>
      <c r="H16" s="10"/>
      <c r="I16" s="9">
        <f t="shared" ref="I16" si="2">(E16-SUM(F16:G16))-K16</f>
        <v>0</v>
      </c>
      <c r="J16" s="10"/>
      <c r="K16" s="9">
        <v>0</v>
      </c>
      <c r="L16" s="10">
        <f t="shared" ref="L16" si="3">K16/E16</f>
        <v>0</v>
      </c>
      <c r="M16" s="9">
        <v>91</v>
      </c>
      <c r="N16" s="15">
        <v>0.77</v>
      </c>
    </row>
    <row r="17" spans="1:14" s="11" customFormat="1" x14ac:dyDescent="0.2">
      <c r="A17" s="9" t="str">
        <f>'1'!A17</f>
        <v>Fundamentos de Gestión de Servicios de TI</v>
      </c>
      <c r="B17" s="9" t="s">
        <v>37</v>
      </c>
      <c r="C17" s="9" t="str">
        <f>'1'!C17</f>
        <v>610A</v>
      </c>
      <c r="D17" s="9" t="str">
        <f>'1'!D17</f>
        <v>IINF</v>
      </c>
      <c r="E17" s="9">
        <v>23</v>
      </c>
      <c r="F17" s="9">
        <v>23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96</v>
      </c>
      <c r="N17" s="15">
        <v>0.56999999999999995</v>
      </c>
    </row>
    <row r="18" spans="1:14" s="11" customFormat="1" x14ac:dyDescent="0.2">
      <c r="A18" s="9" t="str">
        <f>'1'!A18</f>
        <v>Sistemas de Información de Mercadotecnia</v>
      </c>
      <c r="B18" s="9" t="s">
        <v>21</v>
      </c>
      <c r="C18" s="9" t="str">
        <f>'1'!C18</f>
        <v>607A</v>
      </c>
      <c r="D18" s="9" t="str">
        <f>'1'!D18</f>
        <v>IGE</v>
      </c>
      <c r="E18" s="9">
        <v>23</v>
      </c>
      <c r="F18" s="9">
        <v>23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96</v>
      </c>
      <c r="N18" s="15">
        <v>0.65</v>
      </c>
    </row>
    <row r="19" spans="1:14" s="11" customFormat="1" x14ac:dyDescent="0.2">
      <c r="A19" s="9" t="s">
        <v>42</v>
      </c>
      <c r="B19" s="9" t="s">
        <v>37</v>
      </c>
      <c r="C19" s="9" t="s">
        <v>44</v>
      </c>
      <c r="D19" s="9" t="s">
        <v>45</v>
      </c>
      <c r="E19" s="9">
        <v>23</v>
      </c>
      <c r="F19" s="9">
        <v>23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97</v>
      </c>
      <c r="N19" s="15">
        <v>0.35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105</v>
      </c>
      <c r="F31" s="17">
        <f>SUM(F14:F30)</f>
        <v>104</v>
      </c>
      <c r="G31" s="17">
        <f>SUM(G14:G30)</f>
        <v>0</v>
      </c>
      <c r="H31" s="18">
        <f>SUM(F31:G31)/E31</f>
        <v>0.99047619047619051</v>
      </c>
      <c r="I31" s="17">
        <f t="shared" si="0"/>
        <v>1</v>
      </c>
      <c r="J31" s="18">
        <f t="shared" ref="J31" si="6">I31/E31</f>
        <v>9.5238095238095247E-3</v>
      </c>
      <c r="K31" s="17">
        <f>SUM(K14:K30)</f>
        <v>0</v>
      </c>
      <c r="L31" s="18">
        <f t="shared" si="1"/>
        <v>0</v>
      </c>
      <c r="M31" s="17">
        <f>AVERAGE(M14:M30)</f>
        <v>90.166666666666671</v>
      </c>
      <c r="N31" s="19">
        <f>AVERAGE(N14:N30)</f>
        <v>0.59166666666666667</v>
      </c>
    </row>
    <row r="33" spans="1:14" ht="120" customHeight="1" x14ac:dyDescent="0.2">
      <c r="A33" s="31" t="s">
        <v>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">
      <c r="A35" s="12"/>
    </row>
    <row r="36" spans="1:14" x14ac:dyDescent="0.2">
      <c r="B36" s="25" t="s">
        <v>27</v>
      </c>
      <c r="C36" s="25"/>
      <c r="D36" s="25"/>
      <c r="G36" s="26" t="s">
        <v>28</v>
      </c>
      <c r="H36" s="26"/>
      <c r="I36" s="26"/>
      <c r="J36" s="26"/>
    </row>
    <row r="37" spans="1:14" ht="62.25" customHeight="1" x14ac:dyDescent="0.2">
      <c r="B37" s="27"/>
      <c r="C37" s="27"/>
      <c r="D37" s="27"/>
      <c r="G37" s="28"/>
      <c r="H37" s="28"/>
      <c r="I37" s="28"/>
      <c r="J37" s="28"/>
    </row>
    <row r="38" spans="1:14" hidden="1" x14ac:dyDescent="0.2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"/>
    <row r="40" spans="1:14" ht="45" customHeight="1" x14ac:dyDescent="0.2">
      <c r="B40" s="40" t="str">
        <f>B10</f>
        <v>Verónica Guerrero Hernández</v>
      </c>
      <c r="C40" s="40"/>
      <c r="D40" s="40"/>
      <c r="E40" s="13"/>
      <c r="F40" s="13"/>
      <c r="G40" s="22" t="s">
        <v>38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37</v>
      </c>
      <c r="C14" s="9" t="str">
        <f>'1'!C14</f>
        <v>810A</v>
      </c>
      <c r="D14" s="9" t="str">
        <f>'1'!D14</f>
        <v>IINF</v>
      </c>
      <c r="E14" s="9">
        <f>'1'!E14</f>
        <v>6</v>
      </c>
      <c r="F14" s="9">
        <v>5</v>
      </c>
      <c r="G14" s="9"/>
      <c r="H14" s="10">
        <f t="shared" ref="H14:H18" si="0">F14/E14</f>
        <v>0.83333333333333337</v>
      </c>
      <c r="I14" s="9">
        <f t="shared" ref="I14:I28" si="1">(E14-SUM(F14:G14))-K14</f>
        <v>1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60</v>
      </c>
      <c r="N14" s="15">
        <v>0.67</v>
      </c>
    </row>
    <row r="15" spans="1:14" s="11" customFormat="1" x14ac:dyDescent="0.2">
      <c r="A15" s="9" t="str">
        <f>'1'!A15</f>
        <v>Taller de Investigación II</v>
      </c>
      <c r="B15" s="9" t="s">
        <v>37</v>
      </c>
      <c r="C15" s="9" t="str">
        <f>'1'!C15</f>
        <v>810B</v>
      </c>
      <c r="D15" s="9" t="str">
        <f>'1'!D15</f>
        <v>IINF</v>
      </c>
      <c r="E15" s="9">
        <f>'1'!E15</f>
        <v>8</v>
      </c>
      <c r="F15" s="9">
        <v>8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93</v>
      </c>
      <c r="N15" s="15">
        <v>0.75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49</v>
      </c>
      <c r="C16" s="9" t="str">
        <f>'1'!C16</f>
        <v>610A</v>
      </c>
      <c r="D16" s="9" t="str">
        <f>'1'!D16</f>
        <v>IINF</v>
      </c>
      <c r="E16" s="9">
        <f>'1'!E16</f>
        <v>22</v>
      </c>
      <c r="F16" s="9">
        <v>22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88</v>
      </c>
      <c r="N16" s="15">
        <v>0.82</v>
      </c>
    </row>
    <row r="17" spans="1:14" s="11" customFormat="1" x14ac:dyDescent="0.2">
      <c r="A17" s="9" t="str">
        <f>'1'!A17</f>
        <v>Fundamentos de Gestión de Servicios de TI</v>
      </c>
      <c r="B17" s="9" t="s">
        <v>49</v>
      </c>
      <c r="C17" s="9" t="str">
        <f>'1'!C17</f>
        <v>610A</v>
      </c>
      <c r="D17" s="9" t="str">
        <f>'1'!D17</f>
        <v>IINF</v>
      </c>
      <c r="E17" s="9">
        <f>'1'!E17</f>
        <v>23</v>
      </c>
      <c r="F17" s="9">
        <v>23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97</v>
      </c>
      <c r="N17" s="15">
        <v>0.78</v>
      </c>
    </row>
    <row r="18" spans="1:14" s="11" customFormat="1" x14ac:dyDescent="0.2">
      <c r="A18" s="9" t="str">
        <f>'1'!A18</f>
        <v>Sistemas de Información de Mercadotecnia</v>
      </c>
      <c r="B18" s="9" t="s">
        <v>49</v>
      </c>
      <c r="C18" s="9" t="str">
        <f>'1'!C18</f>
        <v>607A</v>
      </c>
      <c r="D18" s="9" t="str">
        <f>'1'!D18</f>
        <v>IGE</v>
      </c>
      <c r="E18" s="9">
        <f>'1'!E18</f>
        <v>23</v>
      </c>
      <c r="F18" s="9">
        <v>23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97</v>
      </c>
      <c r="N18" s="15">
        <v>0.35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81</v>
      </c>
      <c r="G28" s="17">
        <f>SUM(G14:G27)</f>
        <v>0</v>
      </c>
      <c r="H28" s="18">
        <f>SUM(F28:G28)/E28</f>
        <v>0.98780487804878048</v>
      </c>
      <c r="I28" s="17">
        <f t="shared" si="1"/>
        <v>1</v>
      </c>
      <c r="J28" s="18">
        <f t="shared" si="2"/>
        <v>1.2195121951219513E-2</v>
      </c>
      <c r="K28" s="17">
        <f>SUM(K14:K27)</f>
        <v>0</v>
      </c>
      <c r="L28" s="18">
        <f t="shared" si="3"/>
        <v>0</v>
      </c>
      <c r="M28" s="17">
        <f>AVERAGE(M14:M27)</f>
        <v>87</v>
      </c>
      <c r="N28" s="19">
        <f>AVERAGE(N14:N27)</f>
        <v>0.67399999999999993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33</v>
      </c>
      <c r="C14" s="9" t="str">
        <f>'1'!C14</f>
        <v>810A</v>
      </c>
      <c r="D14" s="9" t="str">
        <f>'1'!D14</f>
        <v>IINF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 t="s">
        <v>33</v>
      </c>
      <c r="C15" s="9" t="str">
        <f>'1'!C15</f>
        <v>810B</v>
      </c>
      <c r="D15" s="9" t="str">
        <f>'1'!D15</f>
        <v>IINF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 t="s">
        <v>33</v>
      </c>
      <c r="C16" s="9" t="str">
        <f>'1'!C16</f>
        <v>610A</v>
      </c>
      <c r="D16" s="9" t="str">
        <f>'1'!D16</f>
        <v>IINF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 t="s">
        <v>33</v>
      </c>
      <c r="C17" s="9" t="str">
        <f>'1'!C17</f>
        <v>610A</v>
      </c>
      <c r="D17" s="9" t="str">
        <f>'1'!D17</f>
        <v>IINF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de Información de Mercadotecnia</v>
      </c>
      <c r="B18" s="9" t="s">
        <v>33</v>
      </c>
      <c r="C18" s="9" t="str">
        <f>'1'!C18</f>
        <v>607A</v>
      </c>
      <c r="D18" s="9" t="str">
        <f>'1'!D18</f>
        <v>IGE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6</v>
      </c>
      <c r="F14" s="9"/>
      <c r="G14" s="9"/>
      <c r="H14" s="10">
        <f>(F14+G14)/E14</f>
        <v>0</v>
      </c>
      <c r="I14" s="9">
        <f t="shared" ref="I14:I28" si="0">(E14-SUM(F14:G14))-K14</f>
        <v>6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8</v>
      </c>
      <c r="F15" s="9"/>
      <c r="G15" s="9"/>
      <c r="H15" s="10">
        <f t="shared" ref="H15:H18" si="3">(F15+G15)/E15</f>
        <v>0</v>
      </c>
      <c r="I15" s="9">
        <f t="shared" si="0"/>
        <v>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23</v>
      </c>
      <c r="F17" s="9"/>
      <c r="G17" s="9"/>
      <c r="H17" s="10">
        <f t="shared" si="3"/>
        <v>0</v>
      </c>
      <c r="I17" s="9">
        <f t="shared" si="0"/>
        <v>23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Sistemas de Información de Mercadotecnia</v>
      </c>
      <c r="B18" s="9"/>
      <c r="C18" s="9" t="str">
        <f>'1'!C18</f>
        <v>607A</v>
      </c>
      <c r="D18" s="9" t="str">
        <f>'1'!D18</f>
        <v>IGE</v>
      </c>
      <c r="E18" s="9">
        <f>'1'!E18</f>
        <v>23</v>
      </c>
      <c r="F18" s="9"/>
      <c r="G18" s="9"/>
      <c r="H18" s="10">
        <f t="shared" si="3"/>
        <v>0</v>
      </c>
      <c r="I18" s="9">
        <f t="shared" si="0"/>
        <v>23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2024-06-05T16:44:23Z</dcterms:modified>
  <cp:category/>
  <cp:contentStatus/>
</cp:coreProperties>
</file>