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CALIF 1\2o Rep Parc\"/>
    </mc:Choice>
  </mc:AlternateContent>
  <bookViews>
    <workbookView xWindow="0" yWindow="0" windowWidth="20490" windowHeight="766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I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H8" i="25"/>
  <c r="E8" i="25"/>
  <c r="N28" i="24"/>
  <c r="M28" i="24"/>
  <c r="K28" i="24"/>
  <c r="G28" i="24"/>
  <c r="F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H8" i="23"/>
  <c r="E8" i="23"/>
  <c r="D16" i="22"/>
  <c r="A17" i="22"/>
  <c r="D17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I24" i="22" s="1"/>
  <c r="A25" i="22"/>
  <c r="C25" i="22"/>
  <c r="D25" i="22"/>
  <c r="E25" i="22"/>
  <c r="A26" i="22"/>
  <c r="C26" i="22"/>
  <c r="D26" i="22"/>
  <c r="E26" i="22"/>
  <c r="A27" i="22"/>
  <c r="C27" i="22"/>
  <c r="D27" i="22"/>
  <c r="E27" i="22"/>
  <c r="B10" i="22"/>
  <c r="B37" i="22" s="1"/>
  <c r="H8" i="22"/>
  <c r="E8" i="22"/>
  <c r="N28" i="22"/>
  <c r="M28" i="22"/>
  <c r="K28" i="22"/>
  <c r="G28" i="22"/>
  <c r="F28" i="22"/>
  <c r="I25" i="22"/>
  <c r="I23" i="22"/>
  <c r="I21" i="22"/>
  <c r="I19" i="22"/>
  <c r="I15" i="22"/>
  <c r="B37" i="10"/>
  <c r="N28" i="10"/>
  <c r="M28" i="10"/>
  <c r="K28" i="10"/>
  <c r="G28" i="10"/>
  <c r="F28" i="10"/>
  <c r="E28" i="10"/>
  <c r="L14" i="10"/>
  <c r="I27" i="22" l="1"/>
  <c r="I20" i="22"/>
  <c r="L14" i="25"/>
  <c r="E28" i="25"/>
  <c r="E28" i="24"/>
  <c r="E28" i="23"/>
  <c r="I18" i="22"/>
  <c r="I22" i="22"/>
  <c r="I26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<sst xmlns="http://schemas.openxmlformats.org/spreadsheetml/2006/main" count="208" uniqueCount="48">
  <si>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</si>
  <si>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</si>
  <si>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</si>
  <si>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</si>
  <si>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</si>
  <si>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</si>
  <si>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</si>
  <si>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</si>
  <si>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</si>
  <si>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</si>
  <si>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</si>
  <si>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</si>
  <si>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</si>
  <si>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</si>
  <si>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</si>
  <si>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</si>
  <si>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</si>
  <si>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</si>
  <si>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</si>
  <si>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</si>
  <si>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</si>
  <si>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</si>
  <si>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</si>
  <si>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</si>
  <si>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</si>
  <si>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</si>
  <si>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</si>
  <si>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</si>
  <si>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</si>
  <si>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</si>
  <si>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</si>
  <si>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</si>
  <si>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III</t>
  </si>
  <si>
    <t>T</t>
  </si>
  <si>
    <t>ELECTROMECANICA</t>
  </si>
  <si>
    <t>M.I.I. FRANCISCO JAVIER TORRES PEREZ</t>
  </si>
  <si>
    <t>IEM</t>
  </si>
  <si>
    <t>M.I.I. ESTEBAN DOMINGUEZ FISCAL</t>
  </si>
  <si>
    <t xml:space="preserve">CONTROLES ELECTRICOS </t>
  </si>
  <si>
    <t>702 A</t>
  </si>
  <si>
    <t xml:space="preserve">SUBESTACIONES ELECTRICAS </t>
  </si>
  <si>
    <t>802 B</t>
  </si>
  <si>
    <t>MAQUINAS ELECTRICAS</t>
  </si>
  <si>
    <t>602 A</t>
  </si>
  <si>
    <t>602 B</t>
  </si>
  <si>
    <t>FEBRERO - JUNIO 2024</t>
  </si>
  <si>
    <t>SUBESTACIONES ELECTRICAS</t>
  </si>
  <si>
    <t>702A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</si>
</sst>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2" zoomScale="95" zoomScaleNormal="9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7" x14ac:dyDescent="0.2">
      <c r="A10" s="4" t="s">
        <v>8</v>
      </c>
      <c r="B10" s="30" t="s">
        <v>35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36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2">
        <v>1</v>
      </c>
      <c r="N14" s="15">
        <v>1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36</v>
      </c>
      <c r="E15" s="9">
        <v>9</v>
      </c>
      <c r="F15" s="9">
        <v>9</v>
      </c>
      <c r="G15" s="9"/>
      <c r="H15" s="10"/>
      <c r="I15" s="9">
        <v>0</v>
      </c>
      <c r="J15" s="10"/>
      <c r="K15" s="9">
        <v>0</v>
      </c>
      <c r="L15" s="10">
        <v>0</v>
      </c>
      <c r="M15" s="22">
        <v>0.98440000000000005</v>
      </c>
      <c r="N15" s="15">
        <v>1</v>
      </c>
    </row>
    <row r="16" spans="1:17" s="11" customFormat="1" x14ac:dyDescent="0.2">
      <c r="A16" s="8" t="s">
        <v>42</v>
      </c>
      <c r="B16" s="9" t="s">
        <v>21</v>
      </c>
      <c r="C16" s="9" t="s">
        <v>43</v>
      </c>
      <c r="D16" s="9" t="s">
        <v>36</v>
      </c>
      <c r="E16" s="9">
        <v>31</v>
      </c>
      <c r="F16" s="9">
        <v>30</v>
      </c>
      <c r="G16" s="9"/>
      <c r="H16" s="10"/>
      <c r="I16" s="9">
        <v>1</v>
      </c>
      <c r="J16" s="10"/>
      <c r="K16" s="9">
        <v>0</v>
      </c>
      <c r="L16" s="10">
        <v>0</v>
      </c>
      <c r="M16" s="22">
        <v>0.9274</v>
      </c>
      <c r="N16" s="15">
        <v>0.99419999999999997</v>
      </c>
    </row>
    <row r="17" spans="1:14" s="11" customFormat="1" x14ac:dyDescent="0.2">
      <c r="A17" s="8" t="s">
        <v>42</v>
      </c>
      <c r="B17" s="9" t="s">
        <v>21</v>
      </c>
      <c r="C17" s="9" t="s">
        <v>44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0.99370000000000003</v>
      </c>
      <c r="N17" s="15">
        <v>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/>
      <c r="I28" s="17">
        <f t="shared" ref="I28" si="1">(E28-SUM(F28:G28))-K28</f>
        <v>1</v>
      </c>
      <c r="J28" s="18">
        <v>0</v>
      </c>
      <c r="K28" s="17">
        <f>SUM(K14:K27)</f>
        <v>0</v>
      </c>
      <c r="L28" s="18">
        <f t="shared" si="0"/>
        <v>0</v>
      </c>
      <c r="M28" s="17">
        <f>AVERAGE(M14:M27)</f>
        <v>0.97637499999999999</v>
      </c>
      <c r="N28" s="19">
        <f>AVERAGE(N14:N27)</f>
        <v>0.99855000000000005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CONTROLES ELECTRICOS </v>
      </c>
      <c r="B14" s="9" t="s">
        <v>31</v>
      </c>
      <c r="C14" s="9" t="s">
        <v>47</v>
      </c>
      <c r="D14" s="9" t="s">
        <v>36</v>
      </c>
      <c r="E14" s="9">
        <v>12</v>
      </c>
      <c r="F14" s="9">
        <v>12</v>
      </c>
      <c r="G14" s="9"/>
      <c r="H14" s="10"/>
      <c r="I14" s="9">
        <v>0</v>
      </c>
      <c r="J14" s="10"/>
      <c r="K14" s="9">
        <v>0</v>
      </c>
      <c r="L14" s="10">
        <v>0</v>
      </c>
      <c r="M14" s="22">
        <v>0.93330000000000002</v>
      </c>
      <c r="N14" s="15">
        <v>0.63329999999999997</v>
      </c>
    </row>
    <row r="15" spans="1:14" s="11" customFormat="1" ht="25.5" x14ac:dyDescent="0.2">
      <c r="A15" s="9" t="s">
        <v>38</v>
      </c>
      <c r="B15" s="9" t="s">
        <v>32</v>
      </c>
      <c r="C15" s="9" t="s">
        <v>39</v>
      </c>
      <c r="D15" s="9" t="s">
        <v>36</v>
      </c>
      <c r="E15" s="9">
        <v>12</v>
      </c>
      <c r="F15" s="9">
        <v>12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v>0</v>
      </c>
      <c r="M15" s="22">
        <v>0.81659999999999999</v>
      </c>
      <c r="N15" s="15">
        <v>0.2833</v>
      </c>
    </row>
    <row r="16" spans="1:14" s="11" customFormat="1" ht="25.5" x14ac:dyDescent="0.2">
      <c r="A16" s="9" t="s">
        <v>46</v>
      </c>
      <c r="B16" s="9" t="s">
        <v>31</v>
      </c>
      <c r="C16" s="9" t="s">
        <v>41</v>
      </c>
      <c r="D16" s="9" t="str">
        <f>'1'!D16</f>
        <v>IEM</v>
      </c>
      <c r="E16" s="9">
        <v>9</v>
      </c>
      <c r="F16" s="9">
        <v>9</v>
      </c>
      <c r="G16" s="9"/>
      <c r="H16" s="10"/>
      <c r="I16" s="9">
        <v>0</v>
      </c>
      <c r="J16" s="10"/>
      <c r="K16" s="9">
        <v>0</v>
      </c>
      <c r="L16" s="10">
        <v>0</v>
      </c>
      <c r="M16" s="22">
        <v>0.86660000000000004</v>
      </c>
      <c r="N16" s="15">
        <v>0.3</v>
      </c>
    </row>
    <row r="17" spans="1:14" s="11" customFormat="1" ht="25.5" x14ac:dyDescent="0.2">
      <c r="A17" s="9" t="str">
        <f>'1'!A17</f>
        <v>MAQUINAS ELECTRICAS</v>
      </c>
      <c r="B17" s="9" t="s">
        <v>31</v>
      </c>
      <c r="C17" s="9" t="s">
        <v>43</v>
      </c>
      <c r="D17" s="9" t="str">
        <f>'1'!D17</f>
        <v>IEM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22">
        <v>0.87580000000000002</v>
      </c>
      <c r="N17" s="15">
        <v>0.66769999999999996</v>
      </c>
    </row>
    <row r="18" spans="1:14" s="11" customFormat="1" ht="25.5" x14ac:dyDescent="0.2">
      <c r="A18" s="9" t="s">
        <v>42</v>
      </c>
      <c r="B18" s="9" t="s">
        <v>31</v>
      </c>
      <c r="C18" s="9" t="s">
        <v>44</v>
      </c>
      <c r="D18" s="9" t="s">
        <v>36</v>
      </c>
      <c r="E18" s="9">
        <v>16</v>
      </c>
      <c r="F18" s="9">
        <v>16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22">
        <v>0.89680000000000004</v>
      </c>
      <c r="N18" s="15">
        <v>0.84370000000000001</v>
      </c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80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0.87782000000000004</v>
      </c>
      <c r="N28" s="19">
        <f>AVERAGE(N14:N27)</f>
        <v>0.54559999999999997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D32" sqref="D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31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ht="25.5" x14ac:dyDescent="0.2">
      <c r="A15" s="9" t="str">
        <f>'1'!A15</f>
        <v xml:space="preserve">SUBESTACIONES ELECTRICAS </v>
      </c>
      <c r="B15" s="9"/>
      <c r="C15" s="9" t="str">
        <f>'1'!C15</f>
        <v>802 B</v>
      </c>
      <c r="D15" s="9" t="str">
        <f>'1'!D15</f>
        <v>IEM</v>
      </c>
      <c r="E15" s="9">
        <f>'1'!E15</f>
        <v>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40</v>
      </c>
      <c r="G28" s="17">
        <f>SUM(G14:G27)</f>
        <v>0</v>
      </c>
      <c r="H28" s="18">
        <f>SUM(F28:G28)/E28</f>
        <v>0.58823529411764708</v>
      </c>
      <c r="I28" s="17">
        <f t="shared" ref="I28" si="0">(E28-SUM(F28:G28))-K28</f>
        <v>28</v>
      </c>
      <c r="J28" s="18">
        <f t="shared" ref="J28" si="1">I28/E28</f>
        <v>0.41176470588235292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34" sqref="F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32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40</v>
      </c>
      <c r="G14" s="9"/>
      <c r="H14" s="10"/>
      <c r="I14" s="9">
        <f t="shared" ref="I14:I28" si="0">(E14-SUM(F14:G14))-K14</f>
        <v>-28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ht="25.5" x14ac:dyDescent="0.2">
      <c r="A15" s="9" t="str">
        <f>'1'!A15</f>
        <v xml:space="preserve">SUBESTACIONES ELECTRICAS </v>
      </c>
      <c r="B15" s="9"/>
      <c r="C15" s="9" t="str">
        <f>'1'!C15</f>
        <v>802 B</v>
      </c>
      <c r="D15" s="9" t="str">
        <f>'1'!D15</f>
        <v>IEM</v>
      </c>
      <c r="E15" s="9">
        <f>'1'!E15</f>
        <v>9</v>
      </c>
      <c r="F15" s="9"/>
      <c r="G15" s="9"/>
      <c r="H15" s="10"/>
      <c r="I15" s="9">
        <f t="shared" si="0"/>
        <v>9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40</v>
      </c>
      <c r="G28" s="17">
        <f>SUM(G14:G27)</f>
        <v>0</v>
      </c>
      <c r="H28" s="18">
        <f>SUM(F28:G28)/E28</f>
        <v>0.58823529411764708</v>
      </c>
      <c r="I28" s="17">
        <f t="shared" si="0"/>
        <v>28</v>
      </c>
      <c r="J28" s="18">
        <f t="shared" ref="J28" si="1">I28/E28</f>
        <v>0.41176470588235292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 x14ac:dyDescent="0.2">
      <c r="A10" s="4" t="s">
        <v>8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.5" x14ac:dyDescent="0.2">
      <c r="A14" s="9" t="str">
        <f>'1'!A14</f>
        <v xml:space="preserve">CONTROLES ELECTRICOS </v>
      </c>
      <c r="B14" s="9" t="s">
        <v>33</v>
      </c>
      <c r="C14" s="9" t="str">
        <f>'1'!C14</f>
        <v>702 A</v>
      </c>
      <c r="D14" s="9" t="str">
        <f>'1'!D14</f>
        <v>IEM</v>
      </c>
      <c r="E14" s="9">
        <f>'1'!E14</f>
        <v>12</v>
      </c>
      <c r="F14" s="9">
        <v>38</v>
      </c>
      <c r="G14" s="9">
        <v>3</v>
      </c>
      <c r="H14" s="10">
        <v>1</v>
      </c>
      <c r="I14" s="9">
        <f t="shared" ref="I14:I28" si="0">(E14-SUM(F14:G14))-K14</f>
        <v>-29</v>
      </c>
      <c r="J14" s="10">
        <f t="shared" ref="J14:J28" si="1">I14/E14</f>
        <v>-2.4166666666666665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ht="25.5" x14ac:dyDescent="0.2">
      <c r="A15" s="9" t="str">
        <f>'1'!A15</f>
        <v xml:space="preserve">SUBESTACIONES ELECTRICAS </v>
      </c>
      <c r="B15" s="9"/>
      <c r="C15" s="9" t="str">
        <f>'1'!C15</f>
        <v>802 B</v>
      </c>
      <c r="D15" s="9" t="str">
        <f>'1'!D15</f>
        <v>IEM</v>
      </c>
      <c r="E15" s="9">
        <f>'1'!E15</f>
        <v>9</v>
      </c>
      <c r="F15" s="9"/>
      <c r="G15" s="9"/>
      <c r="H15" s="10"/>
      <c r="I15" s="9">
        <f t="shared" si="0"/>
        <v>9</v>
      </c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MAQUINAS ELECTRICAS</v>
      </c>
      <c r="B16" s="9"/>
      <c r="C16" s="9" t="str">
        <f>'1'!C16</f>
        <v>602 A</v>
      </c>
      <c r="D16" s="9" t="str">
        <f>'1'!D16</f>
        <v>IEM</v>
      </c>
      <c r="E16" s="9">
        <f>'1'!E16</f>
        <v>31</v>
      </c>
      <c r="F16" s="9"/>
      <c r="G16" s="9"/>
      <c r="H16" s="10"/>
      <c r="I16" s="9">
        <f t="shared" si="0"/>
        <v>31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MAQUINAS ELECTRICAS</v>
      </c>
      <c r="B17" s="9"/>
      <c r="C17" s="9" t="str">
        <f>'1'!C17</f>
        <v>602 B</v>
      </c>
      <c r="D17" s="9" t="str">
        <f>'1'!D17</f>
        <v>IEM</v>
      </c>
      <c r="E17" s="9">
        <f>'1'!E17</f>
        <v>16</v>
      </c>
      <c r="F17" s="9"/>
      <c r="G17" s="9"/>
      <c r="H17" s="10"/>
      <c r="I17" s="9">
        <f t="shared" si="0"/>
        <v>16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38</v>
      </c>
      <c r="G28" s="17">
        <f>SUM(G14:G27)</f>
        <v>3</v>
      </c>
      <c r="H28" s="18">
        <f>SUM(F28:G28)/E28</f>
        <v>0.6029411764705882</v>
      </c>
      <c r="I28" s="17">
        <f t="shared" si="0"/>
        <v>27</v>
      </c>
      <c r="J28" s="18">
        <f t="shared" si="1"/>
        <v>0.39705882352941174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M.I.I. FRANCISCO JAVIER TORRES PEREZ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2024-06-10T03:38:16Z</dcterms:modified>
  <cp:category/>
  <cp:contentStatus/>
</cp:coreProperties>
</file>