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. FEB-JUN 2024\REPORT CALIF 1\3er Rep Parc\"/>
    </mc:Choice>
  </mc:AlternateContent>
  <bookViews>
    <workbookView xWindow="0" yWindow="0" windowWidth="20490" windowHeight="766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Q13" i="10"/>
  <c r="N28" i="25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I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H8" i="25"/>
  <c r="E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E19" i="24"/>
  <c r="I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H8" i="24"/>
  <c r="E8" i="24"/>
  <c r="N28" i="23"/>
  <c r="M28" i="23"/>
  <c r="K28" i="23"/>
  <c r="G28" i="23"/>
  <c r="F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D17" i="23"/>
  <c r="D16" i="23"/>
  <c r="D15" i="23"/>
  <c r="E14" i="23"/>
  <c r="D14" i="23"/>
  <c r="C14" i="23"/>
  <c r="A14" i="23"/>
  <c r="B10" i="23"/>
  <c r="B37" i="23" s="1"/>
  <c r="H8" i="23"/>
  <c r="E8" i="23"/>
  <c r="D16" i="22"/>
  <c r="A17" i="22"/>
  <c r="D17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I24" i="22" s="1"/>
  <c r="A25" i="22"/>
  <c r="C25" i="22"/>
  <c r="D25" i="22"/>
  <c r="E25" i="22"/>
  <c r="A26" i="22"/>
  <c r="C26" i="22"/>
  <c r="D26" i="22"/>
  <c r="E26" i="22"/>
  <c r="A27" i="22"/>
  <c r="C27" i="22"/>
  <c r="D27" i="22"/>
  <c r="E27" i="22"/>
  <c r="B10" i="22"/>
  <c r="B37" i="22" s="1"/>
  <c r="H8" i="22"/>
  <c r="E8" i="22"/>
  <c r="N28" i="22"/>
  <c r="M28" i="22"/>
  <c r="K28" i="22"/>
  <c r="G28" i="22"/>
  <c r="F28" i="22"/>
  <c r="I25" i="22"/>
  <c r="I23" i="22"/>
  <c r="I21" i="22"/>
  <c r="I19" i="22"/>
  <c r="I15" i="22"/>
  <c r="B37" i="10"/>
  <c r="N28" i="10"/>
  <c r="M28" i="10"/>
  <c r="K28" i="10"/>
  <c r="G28" i="10"/>
  <c r="F28" i="10"/>
  <c r="E28" i="10"/>
  <c r="L14" i="10"/>
  <c r="I27" i="22" l="1"/>
  <c r="I20" i="22"/>
  <c r="L14" i="25"/>
  <c r="E28" i="25"/>
  <c r="E28" i="24"/>
  <c r="E28" i="23"/>
  <c r="I18" i="22"/>
  <c r="I22" i="22"/>
  <c r="I26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<sst xmlns="http://schemas.openxmlformats.org/spreadsheetml/2006/main" count="233" uniqueCount="50">
  <si>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</si>
  <si>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</si>
  <si>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</si>
  <si>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</si>
  <si>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</si>
  <si>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</si>
  <si>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</si>
  <si>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</si>
  <si>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</si>
  <si>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</si>
  <si>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</si>
  <si>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</si>
  <si>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</si>
  <si>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</si>
  <si>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</si>
  <si>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</si>
  <si>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</si>
  <si>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</si>
  <si>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</si>
  <si>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</si>
  <si>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</si>
  <si>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</si>
  <si>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</si>
  <si>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</si>
  <si>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</si>
  <si>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</si>
  <si>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</si>
  <si>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</si>
  <si>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</si>
  <si>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</si>
  <si>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</si>
  <si>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</si>
  <si>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III</t>
  </si>
  <si>
    <t>T</t>
  </si>
  <si>
    <t>ELECTROMECANICA</t>
  </si>
  <si>
    <t>M.I.I. FRANCISCO JAVIER TORRES PEREZ</t>
  </si>
  <si>
    <t>IEM</t>
  </si>
  <si>
    <t>M.I.I. ESTEBAN DOMINGUEZ FISCAL</t>
  </si>
  <si>
    <t xml:space="preserve">CONTROLES ELECTRICOS </t>
  </si>
  <si>
    <t>702 A</t>
  </si>
  <si>
    <t xml:space="preserve">SUBESTACIONES ELECTRICAS </t>
  </si>
  <si>
    <t>802 B</t>
  </si>
  <si>
    <t>MAQUINAS ELECTRICAS</t>
  </si>
  <si>
    <t>602 A</t>
  </si>
  <si>
    <t>602 B</t>
  </si>
  <si>
    <t>FEBRERO - JUNIO 2024</t>
  </si>
  <si>
    <t>SUBESTACIONES ELECTRICAS</t>
  </si>
  <si>
    <t>702A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</si>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</sst>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="95" zoomScaleNormal="9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3</v>
      </c>
      <c r="I8" s="36" t="s">
        <v>7</v>
      </c>
      <c r="J8" s="36"/>
      <c r="K8" s="36"/>
      <c r="L8" s="30" t="s">
        <v>45</v>
      </c>
      <c r="M8" s="30"/>
      <c r="N8" s="30"/>
    </row>
    <row r="10" spans="1:17" x14ac:dyDescent="0.2">
      <c r="A10" s="4" t="s">
        <v>8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7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38</v>
      </c>
      <c r="B14" s="9" t="s">
        <v>21</v>
      </c>
      <c r="C14" s="9" t="s">
        <v>39</v>
      </c>
      <c r="D14" s="9" t="s">
        <v>36</v>
      </c>
      <c r="E14" s="9">
        <v>12</v>
      </c>
      <c r="F14" s="9">
        <v>12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22">
        <v>1</v>
      </c>
      <c r="N14" s="15">
        <v>1</v>
      </c>
      <c r="P14" s="11">
        <v>32</v>
      </c>
    </row>
    <row r="15" spans="1:17" s="11" customFormat="1" x14ac:dyDescent="0.2">
      <c r="A15" s="8" t="s">
        <v>40</v>
      </c>
      <c r="B15" s="9" t="s">
        <v>21</v>
      </c>
      <c r="C15" s="9" t="s">
        <v>41</v>
      </c>
      <c r="D15" s="9" t="s">
        <v>36</v>
      </c>
      <c r="E15" s="9">
        <v>9</v>
      </c>
      <c r="F15" s="9">
        <v>9</v>
      </c>
      <c r="G15" s="9"/>
      <c r="H15" s="10"/>
      <c r="I15" s="9">
        <v>0</v>
      </c>
      <c r="J15" s="10"/>
      <c r="K15" s="9">
        <v>0</v>
      </c>
      <c r="L15" s="10">
        <v>0</v>
      </c>
      <c r="M15" s="22">
        <v>0.98440000000000005</v>
      </c>
      <c r="N15" s="15">
        <v>1</v>
      </c>
    </row>
    <row r="16" spans="1:17" s="11" customFormat="1" x14ac:dyDescent="0.2">
      <c r="A16" s="8" t="s">
        <v>42</v>
      </c>
      <c r="B16" s="9" t="s">
        <v>21</v>
      </c>
      <c r="C16" s="9" t="s">
        <v>43</v>
      </c>
      <c r="D16" s="9" t="s">
        <v>36</v>
      </c>
      <c r="E16" s="9">
        <v>31</v>
      </c>
      <c r="F16" s="9">
        <v>30</v>
      </c>
      <c r="G16" s="9"/>
      <c r="H16" s="10"/>
      <c r="I16" s="9">
        <v>1</v>
      </c>
      <c r="J16" s="10"/>
      <c r="K16" s="9">
        <v>0</v>
      </c>
      <c r="L16" s="10">
        <v>0</v>
      </c>
      <c r="M16" s="22">
        <v>0.9274</v>
      </c>
      <c r="N16" s="15">
        <v>0.99419999999999997</v>
      </c>
    </row>
    <row r="17" spans="1:14" s="11" customFormat="1" x14ac:dyDescent="0.2">
      <c r="A17" s="8" t="s">
        <v>42</v>
      </c>
      <c r="B17" s="9" t="s">
        <v>21</v>
      </c>
      <c r="C17" s="9" t="s">
        <v>44</v>
      </c>
      <c r="D17" s="9" t="s">
        <v>36</v>
      </c>
      <c r="E17" s="9">
        <v>16</v>
      </c>
      <c r="F17" s="9">
        <v>16</v>
      </c>
      <c r="G17" s="9"/>
      <c r="H17" s="10"/>
      <c r="I17" s="9">
        <v>0</v>
      </c>
      <c r="J17" s="10"/>
      <c r="K17" s="9">
        <v>0</v>
      </c>
      <c r="L17" s="10">
        <v>0</v>
      </c>
      <c r="M17" s="22">
        <v>0.99370000000000003</v>
      </c>
      <c r="N17" s="15"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67</v>
      </c>
      <c r="G28" s="17">
        <f>SUM(G14:G27)</f>
        <v>0</v>
      </c>
      <c r="H28" s="18"/>
      <c r="I28" s="17">
        <f t="shared" ref="I28" si="1">(E28-SUM(F28:G28))-K28</f>
        <v>1</v>
      </c>
      <c r="J28" s="18">
        <v>0</v>
      </c>
      <c r="K28" s="17">
        <f>SUM(K14:K27)</f>
        <v>0</v>
      </c>
      <c r="L28" s="18">
        <f t="shared" si="0"/>
        <v>0</v>
      </c>
      <c r="M28" s="17">
        <f>AVERAGE(M14:M27)</f>
        <v>0.97637499999999999</v>
      </c>
      <c r="N28" s="19">
        <f>AVERAGE(N14:N27)</f>
        <v>0.99855000000000005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M.I.I. FRANCISCO JAVIER TORRES PEREZ</v>
      </c>
      <c r="C37" s="24"/>
      <c r="D37" s="24"/>
      <c r="E37" s="13"/>
      <c r="F37" s="13"/>
      <c r="G37" s="24" t="s">
        <v>37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">
        <v>45</v>
      </c>
      <c r="M8" s="30"/>
      <c r="N8" s="30"/>
    </row>
    <row r="10" spans="1:14" x14ac:dyDescent="0.2">
      <c r="A10" s="4" t="s">
        <v>8</v>
      </c>
      <c r="B10" s="30" t="str">
        <f>'1'!B10</f>
        <v>M.I.I. FRANCISCO JAVIER TORRES PEREZ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CONTROLES ELECTRICOS </v>
      </c>
      <c r="B14" s="9" t="s">
        <v>31</v>
      </c>
      <c r="C14" s="9" t="s">
        <v>47</v>
      </c>
      <c r="D14" s="9" t="s">
        <v>36</v>
      </c>
      <c r="E14" s="9">
        <v>12</v>
      </c>
      <c r="F14" s="9">
        <v>12</v>
      </c>
      <c r="G14" s="9"/>
      <c r="H14" s="10"/>
      <c r="I14" s="9">
        <v>0</v>
      </c>
      <c r="J14" s="10"/>
      <c r="K14" s="9">
        <v>0</v>
      </c>
      <c r="L14" s="10">
        <v>0</v>
      </c>
      <c r="M14" s="22">
        <v>0.93330000000000002</v>
      </c>
      <c r="N14" s="15">
        <v>0.63329999999999997</v>
      </c>
    </row>
    <row r="15" spans="1:14" s="11" customFormat="1" ht="25.5" x14ac:dyDescent="0.2">
      <c r="A15" s="9" t="s">
        <v>38</v>
      </c>
      <c r="B15" s="9" t="s">
        <v>32</v>
      </c>
      <c r="C15" s="9" t="s">
        <v>39</v>
      </c>
      <c r="D15" s="9" t="s">
        <v>36</v>
      </c>
      <c r="E15" s="9">
        <v>12</v>
      </c>
      <c r="F15" s="9">
        <v>12</v>
      </c>
      <c r="G15" s="9"/>
      <c r="H15" s="10"/>
      <c r="I15" s="9">
        <f t="shared" ref="I15:I28" si="0">(E15-SUM(F15:G15))-K15</f>
        <v>0</v>
      </c>
      <c r="J15" s="10"/>
      <c r="K15" s="9">
        <v>0</v>
      </c>
      <c r="L15" s="10">
        <v>0</v>
      </c>
      <c r="M15" s="22">
        <v>0.81659999999999999</v>
      </c>
      <c r="N15" s="15">
        <v>0.2833</v>
      </c>
    </row>
    <row r="16" spans="1:14" s="11" customFormat="1" ht="25.5" x14ac:dyDescent="0.2">
      <c r="A16" s="9" t="s">
        <v>46</v>
      </c>
      <c r="B16" s="9" t="s">
        <v>31</v>
      </c>
      <c r="C16" s="9" t="s">
        <v>41</v>
      </c>
      <c r="D16" s="9" t="str">
        <f>'1'!D16</f>
        <v>IEM</v>
      </c>
      <c r="E16" s="9">
        <v>9</v>
      </c>
      <c r="F16" s="9">
        <v>9</v>
      </c>
      <c r="G16" s="9"/>
      <c r="H16" s="10"/>
      <c r="I16" s="9">
        <v>0</v>
      </c>
      <c r="J16" s="10"/>
      <c r="K16" s="9">
        <v>0</v>
      </c>
      <c r="L16" s="10">
        <v>0</v>
      </c>
      <c r="M16" s="22">
        <v>0.86660000000000004</v>
      </c>
      <c r="N16" s="15">
        <v>0.3</v>
      </c>
    </row>
    <row r="17" spans="1:14" s="11" customFormat="1" ht="25.5" x14ac:dyDescent="0.2">
      <c r="A17" s="9" t="str">
        <f>'1'!A17</f>
        <v>MAQUINAS ELECTRICAS</v>
      </c>
      <c r="B17" s="9" t="s">
        <v>31</v>
      </c>
      <c r="C17" s="9" t="s">
        <v>43</v>
      </c>
      <c r="D17" s="9" t="str">
        <f>'1'!D17</f>
        <v>IEM</v>
      </c>
      <c r="E17" s="9"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v>0</v>
      </c>
      <c r="M17" s="22">
        <v>0.87580000000000002</v>
      </c>
      <c r="N17" s="15">
        <v>0.66769999999999996</v>
      </c>
    </row>
    <row r="18" spans="1:14" s="11" customFormat="1" ht="25.5" x14ac:dyDescent="0.2">
      <c r="A18" s="9" t="s">
        <v>42</v>
      </c>
      <c r="B18" s="9" t="s">
        <v>31</v>
      </c>
      <c r="C18" s="9" t="s">
        <v>44</v>
      </c>
      <c r="D18" s="9" t="s">
        <v>36</v>
      </c>
      <c r="E18" s="9">
        <v>16</v>
      </c>
      <c r="F18" s="9">
        <v>16</v>
      </c>
      <c r="G18" s="9"/>
      <c r="H18" s="10"/>
      <c r="I18" s="9">
        <f t="shared" si="0"/>
        <v>0</v>
      </c>
      <c r="J18" s="10"/>
      <c r="K18" s="9">
        <v>0</v>
      </c>
      <c r="L18" s="10">
        <v>0</v>
      </c>
      <c r="M18" s="22">
        <v>0.89680000000000004</v>
      </c>
      <c r="N18" s="15">
        <v>0.84370000000000001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80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0.87782000000000004</v>
      </c>
      <c r="N28" s="19">
        <f>AVERAGE(N14:N27)</f>
        <v>0.54559999999999997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M.I.I. FRANCISCO JAVIER TORRES PEREZ</v>
      </c>
      <c r="C37" s="24"/>
      <c r="D37" s="24"/>
      <c r="E37" s="13"/>
      <c r="F37" s="13"/>
      <c r="G37" s="24" t="s">
        <v>37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F21" sqref="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">
        <v>45</v>
      </c>
      <c r="M8" s="30"/>
      <c r="N8" s="30"/>
    </row>
    <row r="10" spans="1:14" x14ac:dyDescent="0.2">
      <c r="A10" s="4" t="s">
        <v>8</v>
      </c>
      <c r="B10" s="30" t="str">
        <f>'1'!B10</f>
        <v>M.I.I. FRANCISCO JAVIER TORRES PEREZ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 xml:space="preserve">CONTROLES ELECTRICOS </v>
      </c>
      <c r="B14" s="9" t="s">
        <v>48</v>
      </c>
      <c r="C14" s="9" t="str">
        <f>'1'!C14</f>
        <v>702 A</v>
      </c>
      <c r="D14" s="9" t="str">
        <f>'1'!D14</f>
        <v>IEM</v>
      </c>
      <c r="E14" s="9">
        <f>'1'!E14</f>
        <v>12</v>
      </c>
      <c r="F14" s="9">
        <v>12</v>
      </c>
      <c r="G14" s="9"/>
      <c r="H14" s="10"/>
      <c r="I14" s="9">
        <v>0</v>
      </c>
      <c r="J14" s="10"/>
      <c r="K14" s="9">
        <v>0</v>
      </c>
      <c r="L14" s="10">
        <v>0</v>
      </c>
      <c r="M14" s="21">
        <v>0.95</v>
      </c>
      <c r="N14" s="15">
        <v>0.95</v>
      </c>
    </row>
    <row r="15" spans="1:14" s="11" customFormat="1" ht="25.5" x14ac:dyDescent="0.2">
      <c r="A15" s="9" t="s">
        <v>38</v>
      </c>
      <c r="B15" s="9" t="s">
        <v>49</v>
      </c>
      <c r="C15" s="9" t="s">
        <v>39</v>
      </c>
      <c r="D15" s="9" t="str">
        <f>'1'!D15</f>
        <v>IEM</v>
      </c>
      <c r="E15" s="9">
        <v>12</v>
      </c>
      <c r="F15" s="9">
        <v>12</v>
      </c>
      <c r="G15" s="9"/>
      <c r="H15" s="10"/>
      <c r="I15" s="9">
        <v>0</v>
      </c>
      <c r="J15" s="10"/>
      <c r="K15" s="9">
        <v>0</v>
      </c>
      <c r="L15" s="10">
        <v>0</v>
      </c>
      <c r="M15" s="21">
        <v>1</v>
      </c>
      <c r="N15" s="15">
        <v>1</v>
      </c>
    </row>
    <row r="16" spans="1:14" s="11" customFormat="1" ht="25.5" x14ac:dyDescent="0.2">
      <c r="A16" s="9" t="s">
        <v>46</v>
      </c>
      <c r="B16" s="9" t="s">
        <v>32</v>
      </c>
      <c r="C16" s="9" t="s">
        <v>41</v>
      </c>
      <c r="D16" s="9" t="str">
        <f>'1'!D16</f>
        <v>IEM</v>
      </c>
      <c r="E16" s="9">
        <v>9</v>
      </c>
      <c r="F16" s="9">
        <v>9</v>
      </c>
      <c r="G16" s="9"/>
      <c r="H16" s="10"/>
      <c r="I16" s="9">
        <v>0</v>
      </c>
      <c r="J16" s="10"/>
      <c r="K16" s="9">
        <v>0</v>
      </c>
      <c r="L16" s="10">
        <v>0</v>
      </c>
      <c r="M16" s="22">
        <v>0.93330000000000002</v>
      </c>
      <c r="N16" s="15">
        <v>0.33329999999999999</v>
      </c>
    </row>
    <row r="17" spans="1:14" s="11" customFormat="1" ht="25.5" x14ac:dyDescent="0.2">
      <c r="A17" s="9" t="s">
        <v>46</v>
      </c>
      <c r="B17" s="9" t="s">
        <v>48</v>
      </c>
      <c r="C17" s="9" t="s">
        <v>41</v>
      </c>
      <c r="D17" s="9" t="str">
        <f>'1'!D17</f>
        <v>IEM</v>
      </c>
      <c r="E17" s="9">
        <v>9</v>
      </c>
      <c r="F17" s="9">
        <v>9</v>
      </c>
      <c r="G17" s="9"/>
      <c r="H17" s="10"/>
      <c r="I17" s="9">
        <v>0</v>
      </c>
      <c r="J17" s="10"/>
      <c r="K17" s="9">
        <v>0</v>
      </c>
      <c r="L17" s="10">
        <v>0</v>
      </c>
      <c r="M17" s="22">
        <v>0.98329999999999995</v>
      </c>
      <c r="N17" s="15">
        <v>0.66659999999999997</v>
      </c>
    </row>
    <row r="18" spans="1:14" s="11" customFormat="1" ht="25.5" x14ac:dyDescent="0.2">
      <c r="A18" s="9" t="s">
        <v>42</v>
      </c>
      <c r="B18" s="9" t="s">
        <v>32</v>
      </c>
      <c r="C18" s="9" t="s">
        <v>43</v>
      </c>
      <c r="D18" s="9" t="s">
        <v>36</v>
      </c>
      <c r="E18" s="9">
        <v>31</v>
      </c>
      <c r="F18" s="9">
        <v>31</v>
      </c>
      <c r="G18" s="9"/>
      <c r="H18" s="10"/>
      <c r="I18" s="9">
        <v>0</v>
      </c>
      <c r="J18" s="10"/>
      <c r="K18" s="9">
        <v>0</v>
      </c>
      <c r="L18" s="10">
        <v>0</v>
      </c>
      <c r="M18" s="22">
        <v>0.93740000000000001</v>
      </c>
      <c r="N18" s="15">
        <v>0.67410000000000003</v>
      </c>
    </row>
    <row r="19" spans="1:14" s="11" customFormat="1" ht="25.5" x14ac:dyDescent="0.2">
      <c r="A19" s="9" t="s">
        <v>42</v>
      </c>
      <c r="B19" s="9" t="s">
        <v>48</v>
      </c>
      <c r="C19" s="9" t="s">
        <v>43</v>
      </c>
      <c r="D19" s="9" t="s">
        <v>36</v>
      </c>
      <c r="E19" s="9">
        <v>31</v>
      </c>
      <c r="F19" s="9">
        <v>31</v>
      </c>
      <c r="G19" s="9"/>
      <c r="H19" s="10"/>
      <c r="I19" s="9">
        <v>0</v>
      </c>
      <c r="J19" s="10"/>
      <c r="K19" s="9">
        <v>0</v>
      </c>
      <c r="L19" s="10">
        <v>0</v>
      </c>
      <c r="M19" s="21">
        <v>1</v>
      </c>
      <c r="N19" s="15">
        <v>1</v>
      </c>
    </row>
    <row r="20" spans="1:14" s="11" customFormat="1" ht="25.5" x14ac:dyDescent="0.2">
      <c r="A20" s="9" t="s">
        <v>42</v>
      </c>
      <c r="B20" s="9" t="s">
        <v>32</v>
      </c>
      <c r="C20" s="9" t="s">
        <v>44</v>
      </c>
      <c r="D20" s="9" t="s">
        <v>36</v>
      </c>
      <c r="E20" s="9">
        <v>16</v>
      </c>
      <c r="F20" s="9">
        <v>16</v>
      </c>
      <c r="G20" s="9"/>
      <c r="H20" s="10"/>
      <c r="I20" s="9">
        <v>0</v>
      </c>
      <c r="J20" s="10"/>
      <c r="K20" s="9">
        <v>0</v>
      </c>
      <c r="L20" s="10">
        <v>0</v>
      </c>
      <c r="M20" s="22">
        <v>0.94679999999999997</v>
      </c>
      <c r="N20" s="15">
        <v>0.89059999999999995</v>
      </c>
    </row>
    <row r="21" spans="1:14" s="11" customFormat="1" ht="25.5" x14ac:dyDescent="0.2">
      <c r="A21" s="9" t="s">
        <v>42</v>
      </c>
      <c r="B21" s="9" t="s">
        <v>48</v>
      </c>
      <c r="C21" s="9" t="s">
        <v>44</v>
      </c>
      <c r="D21" s="9" t="s">
        <v>36</v>
      </c>
      <c r="E21" s="9">
        <v>16</v>
      </c>
      <c r="F21" s="9">
        <v>16</v>
      </c>
      <c r="G21" s="9"/>
      <c r="H21" s="10"/>
      <c r="I21" s="9">
        <v>0</v>
      </c>
      <c r="J21" s="10"/>
      <c r="K21" s="9">
        <v>0</v>
      </c>
      <c r="L21" s="10">
        <v>0</v>
      </c>
      <c r="M21" s="21">
        <v>1</v>
      </c>
      <c r="N21" s="15">
        <v>1</v>
      </c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136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0.96884999999999999</v>
      </c>
      <c r="N28" s="19">
        <f>AVERAGE(N14:N27)</f>
        <v>0.81432500000000008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M.I.I. FRANCISCO JAVIER TORRES PEREZ</v>
      </c>
      <c r="C37" s="24"/>
      <c r="D37" s="24"/>
      <c r="E37" s="13"/>
      <c r="F37" s="13"/>
      <c r="G37" s="24" t="s">
        <v>37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34" sqref="F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">
        <v>45</v>
      </c>
      <c r="M8" s="30"/>
      <c r="N8" s="30"/>
    </row>
    <row r="10" spans="1:14" x14ac:dyDescent="0.2">
      <c r="A10" s="4" t="s">
        <v>8</v>
      </c>
      <c r="B10" s="30" t="str">
        <f>'1'!B10</f>
        <v>M.I.I. FRANCISCO JAVIER TORRES PEREZ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 xml:space="preserve">CONTROLES ELECTRICOS </v>
      </c>
      <c r="B14" s="9" t="s">
        <v>32</v>
      </c>
      <c r="C14" s="9" t="str">
        <f>'1'!C14</f>
        <v>702 A</v>
      </c>
      <c r="D14" s="9" t="str">
        <f>'1'!D14</f>
        <v>IEM</v>
      </c>
      <c r="E14" s="9">
        <f>'1'!E14</f>
        <v>12</v>
      </c>
      <c r="F14" s="9">
        <v>40</v>
      </c>
      <c r="G14" s="9"/>
      <c r="H14" s="10"/>
      <c r="I14" s="9">
        <f t="shared" ref="I14:I28" si="0">(E14-SUM(F14:G14))-K14</f>
        <v>-28</v>
      </c>
      <c r="J14" s="10"/>
      <c r="K14" s="9">
        <v>0</v>
      </c>
      <c r="L14" s="10">
        <v>0</v>
      </c>
      <c r="M14" s="21">
        <v>0.92</v>
      </c>
      <c r="N14" s="15">
        <v>0.76</v>
      </c>
    </row>
    <row r="15" spans="1:14" s="11" customFormat="1" ht="25.5" x14ac:dyDescent="0.2">
      <c r="A15" s="9" t="str">
        <f>'1'!A15</f>
        <v xml:space="preserve">SUBESTACIONES ELECTRICAS </v>
      </c>
      <c r="B15" s="9"/>
      <c r="C15" s="9" t="str">
        <f>'1'!C15</f>
        <v>802 B</v>
      </c>
      <c r="D15" s="9" t="str">
        <f>'1'!D15</f>
        <v>IEM</v>
      </c>
      <c r="E15" s="9">
        <f>'1'!E15</f>
        <v>9</v>
      </c>
      <c r="F15" s="9"/>
      <c r="G15" s="9"/>
      <c r="H15" s="10"/>
      <c r="I15" s="9">
        <f t="shared" si="0"/>
        <v>9</v>
      </c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MAQUINAS ELECTRICAS</v>
      </c>
      <c r="B16" s="9"/>
      <c r="C16" s="9" t="str">
        <f>'1'!C16</f>
        <v>602 A</v>
      </c>
      <c r="D16" s="9" t="str">
        <f>'1'!D16</f>
        <v>IEM</v>
      </c>
      <c r="E16" s="9">
        <f>'1'!E16</f>
        <v>31</v>
      </c>
      <c r="F16" s="9"/>
      <c r="G16" s="9"/>
      <c r="H16" s="10"/>
      <c r="I16" s="9">
        <f t="shared" si="0"/>
        <v>31</v>
      </c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MAQUINAS ELECTRICAS</v>
      </c>
      <c r="B17" s="9"/>
      <c r="C17" s="9" t="str">
        <f>'1'!C17</f>
        <v>602 B</v>
      </c>
      <c r="D17" s="9" t="str">
        <f>'1'!D17</f>
        <v>IEM</v>
      </c>
      <c r="E17" s="9">
        <f>'1'!E17</f>
        <v>16</v>
      </c>
      <c r="F17" s="9"/>
      <c r="G17" s="9"/>
      <c r="H17" s="10"/>
      <c r="I17" s="9">
        <f t="shared" si="0"/>
        <v>16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40</v>
      </c>
      <c r="G28" s="17">
        <f>SUM(G14:G27)</f>
        <v>0</v>
      </c>
      <c r="H28" s="18">
        <f>SUM(F28:G28)/E28</f>
        <v>0.58823529411764708</v>
      </c>
      <c r="I28" s="17">
        <f t="shared" si="0"/>
        <v>28</v>
      </c>
      <c r="J28" s="18">
        <f t="shared" ref="J28" si="1">I28/E28</f>
        <v>0.41176470588235292</v>
      </c>
      <c r="K28" s="17">
        <f>SUM(K14:K27)</f>
        <v>0</v>
      </c>
      <c r="L28" s="18">
        <f t="shared" ref="L28" si="2">K28/E28</f>
        <v>0</v>
      </c>
      <c r="M28" s="17">
        <f>AVERAGE(M14:M27)</f>
        <v>0.92</v>
      </c>
      <c r="N28" s="19">
        <f>AVERAGE(N14:N27)</f>
        <v>0.76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M.I.I. FRANCISCO JAVIER TORRES PEREZ</v>
      </c>
      <c r="C37" s="24"/>
      <c r="D37" s="24"/>
      <c r="E37" s="13"/>
      <c r="F37" s="13"/>
      <c r="G37" s="24" t="s">
        <v>37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">
        <v>45</v>
      </c>
      <c r="M8" s="30"/>
      <c r="N8" s="30"/>
    </row>
    <row r="10" spans="1:14" x14ac:dyDescent="0.2">
      <c r="A10" s="4" t="s">
        <v>8</v>
      </c>
      <c r="B10" s="30" t="str">
        <f>'1'!B10</f>
        <v>M.I.I. FRANCISCO JAVIER TORRES PEREZ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 xml:space="preserve">CONTROLES ELECTRICOS </v>
      </c>
      <c r="B14" s="9" t="s">
        <v>33</v>
      </c>
      <c r="C14" s="9" t="str">
        <f>'1'!C14</f>
        <v>702 A</v>
      </c>
      <c r="D14" s="9" t="str">
        <f>'1'!D14</f>
        <v>IEM</v>
      </c>
      <c r="E14" s="9">
        <f>'1'!E14</f>
        <v>12</v>
      </c>
      <c r="F14" s="9">
        <v>38</v>
      </c>
      <c r="G14" s="9">
        <v>3</v>
      </c>
      <c r="H14" s="10">
        <v>1</v>
      </c>
      <c r="I14" s="9">
        <f t="shared" ref="I14:I28" si="0">(E14-SUM(F14:G14))-K14</f>
        <v>-29</v>
      </c>
      <c r="J14" s="10">
        <f t="shared" ref="J14:J28" si="1">I14/E14</f>
        <v>-2.4166666666666665</v>
      </c>
      <c r="K14" s="9">
        <v>0</v>
      </c>
      <c r="L14" s="10">
        <f t="shared" ref="L14:L28" si="2">K14/E14</f>
        <v>0</v>
      </c>
      <c r="M14" s="21">
        <v>0.91</v>
      </c>
      <c r="N14" s="15">
        <v>0.59</v>
      </c>
    </row>
    <row r="15" spans="1:14" s="11" customFormat="1" ht="25.5" x14ac:dyDescent="0.2">
      <c r="A15" s="9" t="str">
        <f>'1'!A15</f>
        <v xml:space="preserve">SUBESTACIONES ELECTRICAS </v>
      </c>
      <c r="B15" s="9"/>
      <c r="C15" s="9" t="str">
        <f>'1'!C15</f>
        <v>802 B</v>
      </c>
      <c r="D15" s="9" t="str">
        <f>'1'!D15</f>
        <v>IEM</v>
      </c>
      <c r="E15" s="9">
        <f>'1'!E15</f>
        <v>9</v>
      </c>
      <c r="F15" s="9"/>
      <c r="G15" s="9"/>
      <c r="H15" s="10"/>
      <c r="I15" s="9">
        <f t="shared" si="0"/>
        <v>9</v>
      </c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MAQUINAS ELECTRICAS</v>
      </c>
      <c r="B16" s="9"/>
      <c r="C16" s="9" t="str">
        <f>'1'!C16</f>
        <v>602 A</v>
      </c>
      <c r="D16" s="9" t="str">
        <f>'1'!D16</f>
        <v>IEM</v>
      </c>
      <c r="E16" s="9">
        <f>'1'!E16</f>
        <v>31</v>
      </c>
      <c r="F16" s="9"/>
      <c r="G16" s="9"/>
      <c r="H16" s="10"/>
      <c r="I16" s="9">
        <f t="shared" si="0"/>
        <v>31</v>
      </c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MAQUINAS ELECTRICAS</v>
      </c>
      <c r="B17" s="9"/>
      <c r="C17" s="9" t="str">
        <f>'1'!C17</f>
        <v>602 B</v>
      </c>
      <c r="D17" s="9" t="str">
        <f>'1'!D17</f>
        <v>IEM</v>
      </c>
      <c r="E17" s="9">
        <f>'1'!E17</f>
        <v>16</v>
      </c>
      <c r="F17" s="9"/>
      <c r="G17" s="9"/>
      <c r="H17" s="10"/>
      <c r="I17" s="9">
        <f t="shared" si="0"/>
        <v>16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38</v>
      </c>
      <c r="G28" s="17">
        <f>SUM(G14:G27)</f>
        <v>3</v>
      </c>
      <c r="H28" s="18">
        <f>SUM(F28:G28)/E28</f>
        <v>0.6029411764705882</v>
      </c>
      <c r="I28" s="17">
        <f t="shared" si="0"/>
        <v>27</v>
      </c>
      <c r="J28" s="18">
        <f t="shared" si="1"/>
        <v>0.39705882352941174</v>
      </c>
      <c r="K28" s="17">
        <f>SUM(K14:K27)</f>
        <v>0</v>
      </c>
      <c r="L28" s="18">
        <f t="shared" si="2"/>
        <v>0</v>
      </c>
      <c r="M28" s="17">
        <f>AVERAGE(M14:M27)</f>
        <v>0.91</v>
      </c>
      <c r="N28" s="19">
        <f>AVERAGE(N14:N27)</f>
        <v>0.59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M.I.I. FRANCISCO JAVIER TORRES PEREZ</v>
      </c>
      <c r="C37" s="24"/>
      <c r="D37" s="24"/>
      <c r="E37" s="13"/>
      <c r="F37" s="13"/>
      <c r="G37" s="24" t="s">
        <v>37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2024-06-10T04:36:57Z</dcterms:modified>
  <cp:category/>
  <cp:contentStatus/>
</cp:coreProperties>
</file>