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. FEB-JUN 2024\REPORT CALIF 1\"/>
    </mc:Choice>
  </mc:AlternateContent>
  <bookViews>
    <workbookView xWindow="0" yWindow="0" windowWidth="20490" windowHeight="7665"/>
  </bookViews>
  <sheets>
    <sheet name="CONTROLES ELEC 702 A" sheetId="6" r:id="rId1"/>
    <sheet name="SUBESTACIONES 802 B" sheetId="3" r:id="rId2"/>
    <sheet name="MAQUINA ELECT 602 A" sheetId="5" r:id="rId3"/>
    <sheet name="MAQUINAS ELECT 602 B" sheetId="1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5" l="1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9" i="5" l="1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J48" i="1" l="1"/>
  <c r="J51" i="1" s="1"/>
  <c r="K48" i="1"/>
  <c r="K51" i="1" s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M50" i="1"/>
  <c r="N50" i="1"/>
  <c r="O50" i="1"/>
  <c r="P50" i="1"/>
  <c r="Q50" i="1"/>
  <c r="L51" i="1"/>
  <c r="M51" i="1"/>
  <c r="N51" i="1"/>
  <c r="O51" i="1"/>
  <c r="P51" i="1"/>
  <c r="Q51" i="1"/>
  <c r="J52" i="1"/>
  <c r="K52" i="1"/>
  <c r="L52" i="1"/>
  <c r="M52" i="1"/>
  <c r="N52" i="1"/>
  <c r="O52" i="1"/>
  <c r="P52" i="1"/>
  <c r="Q52" i="1"/>
  <c r="P39" i="6" l="1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Q36" i="6"/>
  <c r="P45" i="5"/>
  <c r="O45" i="5"/>
  <c r="N45" i="5"/>
  <c r="M45" i="5"/>
  <c r="L45" i="5"/>
  <c r="K45" i="5"/>
  <c r="P44" i="5"/>
  <c r="O44" i="5"/>
  <c r="N44" i="5"/>
  <c r="M44" i="5"/>
  <c r="L44" i="5"/>
  <c r="K44" i="5"/>
  <c r="P43" i="5"/>
  <c r="O43" i="5"/>
  <c r="N43" i="5"/>
  <c r="M43" i="5"/>
  <c r="M46" i="5" s="1"/>
  <c r="L43" i="5"/>
  <c r="K43" i="5"/>
  <c r="Q42" i="5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O40" i="6" l="1"/>
  <c r="P40" i="6"/>
  <c r="P41" i="6"/>
  <c r="N40" i="6"/>
  <c r="L41" i="6"/>
  <c r="L40" i="6"/>
  <c r="K40" i="6"/>
  <c r="L46" i="5"/>
  <c r="P46" i="5"/>
  <c r="M47" i="5"/>
  <c r="M37" i="3"/>
  <c r="L36" i="3"/>
  <c r="P36" i="3"/>
  <c r="N37" i="3"/>
  <c r="N41" i="6"/>
  <c r="K41" i="6"/>
  <c r="M40" i="6"/>
  <c r="K36" i="3"/>
  <c r="O36" i="3"/>
  <c r="K37" i="3"/>
  <c r="O37" i="3"/>
  <c r="L37" i="3"/>
  <c r="P37" i="3"/>
  <c r="N47" i="5"/>
  <c r="N46" i="5"/>
  <c r="K47" i="5"/>
  <c r="O47" i="5"/>
  <c r="K46" i="5"/>
  <c r="O46" i="5"/>
  <c r="L47" i="5"/>
  <c r="P47" i="5"/>
  <c r="J47" i="5"/>
  <c r="J46" i="5"/>
  <c r="Q45" i="5"/>
  <c r="J36" i="3"/>
  <c r="Q35" i="3"/>
  <c r="J37" i="3"/>
  <c r="J41" i="6"/>
  <c r="J40" i="6"/>
  <c r="Q39" i="6"/>
  <c r="M41" i="6"/>
  <c r="O41" i="6"/>
  <c r="Q37" i="6"/>
  <c r="Q38" i="6"/>
  <c r="Q41" i="6" s="1"/>
  <c r="Q43" i="5"/>
  <c r="Q44" i="5"/>
  <c r="Q33" i="3"/>
  <c r="Q34" i="3"/>
  <c r="Q46" i="5" l="1"/>
  <c r="Q47" i="5"/>
  <c r="Q37" i="3"/>
  <c r="Q36" i="3"/>
  <c r="Q40" i="6"/>
</calcChain>
</file>

<file path=xl/sharedStrings.xml><?xml version="1.0" encoding="utf-8"?>
<sst xmlns="http://schemas.openxmlformats.org/spreadsheetml/2006/main" count="411" uniqueCount="98">
  <si>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</si>
  <si>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</si>
  <si>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</si>
  <si>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</si>
  <si>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</si>
  <si>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</si>
  <si>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</si>
  <si>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</si>
  <si>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</si>
  <si>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</si>
  <si>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</si>
  <si>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</si>
  <si>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</si>
  <si>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</si>
  <si>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</si>
  <si>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</si>
  <si>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</si>
  <si>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</si>
  <si>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</si>
  <si>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</si>
  <si>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</si>
  <si>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</si>
  <si>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</si>
  <si>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</si>
  <si>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NA</t>
  </si>
  <si>
    <t>702 A</t>
  </si>
  <si>
    <t>M.I.I. FCO. JAVIER TORRES PEREZ</t>
  </si>
  <si>
    <t>AGUILERA HERNANDEZ DYLAN YAIR</t>
  </si>
  <si>
    <t>BARCENAS TIBURCIO JUAN FRANCISCO</t>
  </si>
  <si>
    <t>DOMINGUEZ PADRON VICTOR DE JESUS</t>
  </si>
  <si>
    <t>GALVAN TOTO AXEL JAIR</t>
  </si>
  <si>
    <t>HERRERA MERIDA CHRIS ANTHONY</t>
  </si>
  <si>
    <t>PALAYOT COAZOZON DENNISE IVETTE</t>
  </si>
  <si>
    <t>SALAZAR MARTINEZ EMMANUEL</t>
  </si>
  <si>
    <t>VELAZQUEZ MENDOZA MARTIN</t>
  </si>
  <si>
    <t>VERGARA PEREZ OMAR</t>
  </si>
  <si>
    <t>RODRIGUEZ DAMIAN DAVID</t>
  </si>
  <si>
    <t>VERGARA PEREZ OSCAR</t>
  </si>
  <si>
    <t>191U0126</t>
  </si>
  <si>
    <t>221U0812</t>
  </si>
  <si>
    <t>BELLOMO DOMINGUEZ CONRADO SEBASTIAN</t>
  </si>
  <si>
    <t>BUSTAMANTE SANTOS JOSE MIGUEL</t>
  </si>
  <si>
    <t>CASTILLO ESCRIBANO RICARDO</t>
  </si>
  <si>
    <t>CASTILLO SEBA BRIAN DE JESUS</t>
  </si>
  <si>
    <t>CHONTAL HERNANDEZ ALDO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</si>
  <si>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</si>
  <si>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</si>
  <si>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</si>
  <si>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</si>
  <si>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</si>
  <si>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ALVARADO MIGUEL ANGEL</t>
  </si>
  <si>
    <t>DOMINGUEZ PUCHETA ALEJANDRO</t>
  </si>
  <si>
    <t>FERMAN AVENDAÑO FLOR DEL CARMEN</t>
  </si>
  <si>
    <t>FIGUEROA CORRO JUNI ALAN</t>
  </si>
  <si>
    <t>GONZALEZ ROMERO CARLOS MANUEL</t>
  </si>
  <si>
    <t>GUERRERO CARMONA HERNAN ANTONIO</t>
  </si>
  <si>
    <t>LIRA VELA JOSE ALBERTO</t>
  </si>
  <si>
    <t>LOPEZ FIGUEROLA BRANDON LUIS</t>
  </si>
  <si>
    <t>LUCHO ATAXCA ANGEL MANUEL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</si>
  <si>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</si>
  <si>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</si>
  <si>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</si>
  <si>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</si>
  <si>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</si>
  <si>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RIVEYRO VILLEGAS JOSUE YAHIR</t>
  </si>
  <si>
    <t>SIXTEGA ANDRADE ROBERTO DE JESUS</t>
  </si>
  <si>
    <t>TOME MACARIO ANTONIO</t>
  </si>
  <si>
    <t>TOTO BAUTISTA JOSE MANUEL</t>
  </si>
  <si>
    <t>VELASCO CHIGUIL ARIEL ELIAS</t>
  </si>
  <si>
    <t>XOLO ROSAS PEDRO DANIEL</t>
  </si>
  <si>
    <t>ZETINA CHIGO JHAIR ALEXIS</t>
  </si>
  <si>
    <t>181U0016</t>
  </si>
  <si>
    <t>201U0403</t>
  </si>
  <si>
    <t>201U0062</t>
  </si>
  <si>
    <t>211U0007</t>
  </si>
  <si>
    <t>201U0428</t>
  </si>
  <si>
    <t>191U0121</t>
  </si>
  <si>
    <t>201U0082</t>
  </si>
  <si>
    <t>201U0444</t>
  </si>
  <si>
    <t>201U0493</t>
  </si>
  <si>
    <t>201U0088</t>
  </si>
  <si>
    <t>ARELLANO GALLOSO MARIA JAQUELINE</t>
  </si>
  <si>
    <t>BELTRAN LEO JOSE MANUEL</t>
  </si>
  <si>
    <t>BUSTAMANTE CHIGO ROCIO</t>
  </si>
  <si>
    <t>CHIPOL DOMINGUEZ MIQUEAS JONATHAN</t>
  </si>
  <si>
    <t>GONZALEZ ARRIAGA ERUVIEL ALDAHIR</t>
  </si>
  <si>
    <t>HERNANDEZ DOMINGUEZ FRANCISCO ARTURO</t>
  </si>
  <si>
    <t>POLITO BARRAGAN LUIS EDUARDO</t>
  </si>
  <si>
    <t>RINCON TOTO CARLOS ALBERTO</t>
  </si>
  <si>
    <t>TOGA CAPORAL ROBERTO ANTONIO</t>
  </si>
  <si>
    <t>VARGAS CARDENAS CRISTOPHER</t>
  </si>
  <si>
    <t>SUBESTACIONES ELECTRICAS</t>
  </si>
  <si>
    <t>FEBRERO - JUNIO 2024</t>
  </si>
  <si>
    <t>802- B</t>
  </si>
  <si>
    <t>MAQUINAS ELECTRICAS</t>
  </si>
  <si>
    <t>602-A</t>
  </si>
  <si>
    <t>602-B</t>
  </si>
  <si>
    <t>CONTROLES ELECTRICOS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</si>
</sst>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10" fillId="0" borderId="12" xfId="0" applyNumberFormat="1" applyFont="1" applyFill="1" applyBorder="1" applyAlignment="1">
      <alignment horizontal="left" vertical="top" indent="1" shrinkToFit="1"/>
    </xf>
    <xf numFmtId="1" fontId="10" fillId="0" borderId="12" xfId="0" applyNumberFormat="1" applyFont="1" applyFill="1" applyBorder="1" applyAlignment="1">
      <alignment horizontal="left" vertical="top" shrinkToFit="1"/>
    </xf>
    <xf numFmtId="1" fontId="4" fillId="0" borderId="2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vertical="center" wrapText="1"/>
    </xf>
    <xf numFmtId="1" fontId="7" fillId="0" borderId="11" xfId="0" applyNumberFormat="1" applyFont="1" applyBorder="1" applyAlignment="1">
      <alignment vertical="center" wrapText="1"/>
    </xf>
    <xf numFmtId="1" fontId="4" fillId="0" borderId="13" xfId="0" applyNumberFormat="1" applyFont="1" applyBorder="1" applyAlignment="1">
      <alignment horizontal="left"/>
    </xf>
    <xf numFmtId="1" fontId="9" fillId="0" borderId="12" xfId="0" applyNumberFormat="1" applyFont="1" applyFill="1" applyBorder="1" applyAlignment="1">
      <alignment horizontal="left" vertical="top" wrapText="1"/>
    </xf>
    <xf numFmtId="1" fontId="8" fillId="0" borderId="12" xfId="0" applyNumberFormat="1" applyFont="1" applyFill="1" applyBorder="1" applyAlignment="1">
      <alignment horizontal="left" vertical="top" wrapText="1"/>
    </xf>
    <xf numFmtId="1" fontId="0" fillId="0" borderId="4" xfId="0" applyNumberFormat="1" applyBorder="1"/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13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Desktop/INSTRUM.%20FEB-JUN%202024/LISTAS%20FEBJUN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Hoja1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1</v>
          </cell>
          <cell r="B3" t="str">
            <v>201U0060</v>
          </cell>
          <cell r="C3" t="str">
            <v>BARCENAS TIBURCIO JUAN FRANCISCO</v>
          </cell>
        </row>
        <row r="4">
          <cell r="A4">
            <v>2</v>
          </cell>
          <cell r="B4" t="str">
            <v>201U0451</v>
          </cell>
          <cell r="C4" t="str">
            <v>DOMINGUEZ PADRON VICTOR DE JESUS</v>
          </cell>
        </row>
        <row r="5">
          <cell r="A5">
            <v>3</v>
          </cell>
          <cell r="B5" t="str">
            <v>201U0074</v>
          </cell>
          <cell r="C5" t="str">
            <v>HERRERA MERIDA CHRIS ANTHONY</v>
          </cell>
        </row>
        <row r="6">
          <cell r="A6">
            <v>4</v>
          </cell>
          <cell r="B6" t="str">
            <v>201U0523</v>
          </cell>
          <cell r="C6" t="str">
            <v>PALAYOT COAZOZON DENNISE IVETTE</v>
          </cell>
        </row>
        <row r="7">
          <cell r="A7">
            <v>5</v>
          </cell>
          <cell r="B7" t="str">
            <v>201U0084</v>
          </cell>
          <cell r="C7" t="str">
            <v>RODRIGUEZ DAMIAN DAVID</v>
          </cell>
        </row>
        <row r="8">
          <cell r="A8">
            <v>6</v>
          </cell>
          <cell r="B8" t="str">
            <v>201U0085</v>
          </cell>
          <cell r="C8" t="str">
            <v>SALAZAR MARTINEZ EMMANUEL</v>
          </cell>
        </row>
        <row r="9">
          <cell r="A9">
            <v>7</v>
          </cell>
          <cell r="B9" t="str">
            <v>201U0090</v>
          </cell>
          <cell r="C9" t="str">
            <v>VELAZQUEZ MENDOZA MARTIN</v>
          </cell>
        </row>
        <row r="10">
          <cell r="A10">
            <v>8</v>
          </cell>
          <cell r="B10" t="str">
            <v>201U0091</v>
          </cell>
          <cell r="C10" t="str">
            <v>VERGARA PEREZ OMAR</v>
          </cell>
        </row>
        <row r="11">
          <cell r="A11">
            <v>9</v>
          </cell>
          <cell r="B11" t="str">
            <v>201U0092</v>
          </cell>
          <cell r="C11" t="str">
            <v>VERGARA PEREZ OSCAR</v>
          </cell>
        </row>
      </sheetData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211U0124</v>
          </cell>
          <cell r="C4" t="str">
            <v>AGUILERA ROMAN ORLANDO</v>
          </cell>
        </row>
        <row r="5">
          <cell r="A5">
            <v>2</v>
          </cell>
          <cell r="B5" t="str">
            <v>211U0552</v>
          </cell>
          <cell r="C5" t="str">
            <v>ALCALA CABRERA GERARDO</v>
          </cell>
        </row>
        <row r="6">
          <cell r="A6">
            <v>3</v>
          </cell>
          <cell r="B6" t="str">
            <v>211U0607</v>
          </cell>
          <cell r="C6" t="str">
            <v>ATAXCA PEREZ LIZETTE DE LOS ANGELES</v>
          </cell>
        </row>
        <row r="7">
          <cell r="A7">
            <v>4</v>
          </cell>
          <cell r="B7" t="str">
            <v>211U0126</v>
          </cell>
          <cell r="C7" t="str">
            <v>BELLOMO DOMINGUEZ CONRADO SEBASTIAN</v>
          </cell>
        </row>
        <row r="8">
          <cell r="A8">
            <v>5</v>
          </cell>
          <cell r="B8" t="str">
            <v>211U0130</v>
          </cell>
          <cell r="C8" t="str">
            <v>BUSTAMANTE SANTOS JOSE MIGUEL</v>
          </cell>
        </row>
        <row r="9">
          <cell r="A9">
            <v>6</v>
          </cell>
          <cell r="B9" t="str">
            <v>211U0131</v>
          </cell>
          <cell r="C9" t="str">
            <v>CASTILLO ESCRIBANO RICARDO</v>
          </cell>
        </row>
        <row r="10">
          <cell r="A10">
            <v>7</v>
          </cell>
          <cell r="B10" t="str">
            <v>211U0132</v>
          </cell>
          <cell r="C10" t="str">
            <v>CASTILLO SEBA BRIAN DE JESUS</v>
          </cell>
        </row>
        <row r="11">
          <cell r="A11">
            <v>8</v>
          </cell>
          <cell r="B11" t="str">
            <v>211U0134</v>
          </cell>
          <cell r="C11" t="str">
            <v>CINTA SEBA JOSUE DAVID</v>
          </cell>
        </row>
        <row r="12">
          <cell r="A12">
            <v>9</v>
          </cell>
          <cell r="B12" t="str">
            <v>211U0135</v>
          </cell>
          <cell r="C12" t="str">
            <v>CONDE RIOS ANA CRISTINA</v>
          </cell>
        </row>
        <row r="13">
          <cell r="A13">
            <v>10</v>
          </cell>
          <cell r="B13" t="str">
            <v>211U0136</v>
          </cell>
          <cell r="C13" t="str">
            <v>COTA SEBA ALLEN ANDRES</v>
          </cell>
        </row>
        <row r="14">
          <cell r="A14">
            <v>11</v>
          </cell>
          <cell r="B14" t="str">
            <v>211U0138</v>
          </cell>
          <cell r="C14" t="str">
            <v>DEL MORAL CAMACHO JOSE ANTONIO</v>
          </cell>
        </row>
        <row r="15">
          <cell r="A15">
            <v>12</v>
          </cell>
          <cell r="B15" t="str">
            <v>211U0139</v>
          </cell>
          <cell r="C15" t="str">
            <v>DOMINGUEZ PUCHETA ALEJANDRO</v>
          </cell>
        </row>
        <row r="16">
          <cell r="A16">
            <v>13</v>
          </cell>
          <cell r="B16" t="str">
            <v>211U0556</v>
          </cell>
          <cell r="C16" t="str">
            <v>FERMAN AVENDAÑO FLOR DEL CARMEN</v>
          </cell>
        </row>
        <row r="17">
          <cell r="A17">
            <v>14</v>
          </cell>
          <cell r="B17" t="str">
            <v>211U0141</v>
          </cell>
          <cell r="C17" t="str">
            <v>FIGUEROA CORRO JUNI ALAN</v>
          </cell>
        </row>
        <row r="18">
          <cell r="A18">
            <v>15</v>
          </cell>
          <cell r="B18" t="str">
            <v>211U0610</v>
          </cell>
          <cell r="C18" t="str">
            <v>GONZALEZ ROMERO CARLOS MANUEL</v>
          </cell>
        </row>
        <row r="19">
          <cell r="A19">
            <v>16</v>
          </cell>
          <cell r="B19" t="str">
            <v>211U0608</v>
          </cell>
          <cell r="C19" t="str">
            <v>GUERRERO CARMONA HERNAN ANTONIO</v>
          </cell>
        </row>
        <row r="20">
          <cell r="A20">
            <v>17</v>
          </cell>
          <cell r="B20" t="str">
            <v>211U0145</v>
          </cell>
          <cell r="C20" t="str">
            <v>LIRA VELA JOSE ALBERTO</v>
          </cell>
        </row>
        <row r="21">
          <cell r="A21">
            <v>18</v>
          </cell>
          <cell r="B21" t="str">
            <v>191U0126</v>
          </cell>
          <cell r="C21" t="str">
            <v>LOPEZ FIGUEROLA BRANDON LUIS</v>
          </cell>
        </row>
        <row r="22">
          <cell r="A22">
            <v>19</v>
          </cell>
          <cell r="B22" t="str">
            <v>211U0146</v>
          </cell>
          <cell r="C22" t="str">
            <v>LUCHO ATAXCA ANGEL MANUEL</v>
          </cell>
        </row>
        <row r="23">
          <cell r="A23">
            <v>20</v>
          </cell>
          <cell r="B23" t="str">
            <v>211U0147</v>
          </cell>
          <cell r="C23" t="str">
            <v>MALAGA GRACIA JESUS ALBERTO</v>
          </cell>
        </row>
        <row r="24">
          <cell r="A24">
            <v>21</v>
          </cell>
          <cell r="B24" t="str">
            <v>211U0562</v>
          </cell>
          <cell r="C24" t="str">
            <v>MIL LOPEZ ANTONIO CARLOS</v>
          </cell>
        </row>
        <row r="25">
          <cell r="A25">
            <v>22</v>
          </cell>
          <cell r="B25" t="str">
            <v>221U0812</v>
          </cell>
          <cell r="C25" t="str">
            <v>MORENO PUCHETA JESUS EMILIO</v>
          </cell>
        </row>
        <row r="26">
          <cell r="A26">
            <v>23</v>
          </cell>
          <cell r="B26" t="str">
            <v>211U0152</v>
          </cell>
          <cell r="C26" t="str">
            <v>PALACIOS HERNANDEZ EDUARDO</v>
          </cell>
        </row>
        <row r="27">
          <cell r="A27">
            <v>24</v>
          </cell>
          <cell r="B27" t="str">
            <v>211U0153</v>
          </cell>
          <cell r="C27" t="str">
            <v>RAMIREZ HERRERA CRISTIAN ALBERTO</v>
          </cell>
        </row>
        <row r="28">
          <cell r="A28">
            <v>25</v>
          </cell>
          <cell r="B28" t="str">
            <v>181U0159</v>
          </cell>
          <cell r="C28" t="str">
            <v>REYES HERNANDEZ CARLOS EDUARDO</v>
          </cell>
        </row>
        <row r="29">
          <cell r="A29">
            <v>26</v>
          </cell>
          <cell r="B29" t="str">
            <v>211U0155</v>
          </cell>
          <cell r="C29" t="str">
            <v>RIVEYRO VILLEGAS JOSUE YAHIR</v>
          </cell>
        </row>
        <row r="30">
          <cell r="A30">
            <v>27</v>
          </cell>
          <cell r="B30" t="str">
            <v>211U0161</v>
          </cell>
          <cell r="C30" t="str">
            <v>SIXTEGA ANDRADE ROBERTO DE JESUS</v>
          </cell>
        </row>
        <row r="31">
          <cell r="A31">
            <v>28</v>
          </cell>
          <cell r="B31" t="str">
            <v>211U0166</v>
          </cell>
          <cell r="C31" t="str">
            <v>TOTO BAUTISTA JOSE MANUEL</v>
          </cell>
        </row>
        <row r="32">
          <cell r="A32">
            <v>29</v>
          </cell>
          <cell r="B32" t="str">
            <v>211U0167</v>
          </cell>
          <cell r="C32" t="str">
            <v>VELASCO CHIGUIL ARIEL ELIAS</v>
          </cell>
        </row>
        <row r="33">
          <cell r="A33">
            <v>30</v>
          </cell>
          <cell r="B33" t="str">
            <v>211U0170</v>
          </cell>
          <cell r="C33" t="str">
            <v>XOLO ROSAS PEDRO DANIEL</v>
          </cell>
        </row>
        <row r="34">
          <cell r="A34">
            <v>31</v>
          </cell>
          <cell r="B34" t="str">
            <v>211U0171</v>
          </cell>
          <cell r="C34" t="str">
            <v>ZETINA CHIGO JHAIR ALEXIS</v>
          </cell>
        </row>
      </sheetData>
      <sheetData sheetId="15"/>
      <sheetData sheetId="16"/>
      <sheetData sheetId="17"/>
      <sheetData sheetId="18">
        <row r="4">
          <cell r="A4">
            <v>1</v>
          </cell>
          <cell r="B4" t="str">
            <v>211U0133</v>
          </cell>
          <cell r="C4" t="str">
            <v>CHONTAL HERNANDEZ ALDO</v>
          </cell>
        </row>
        <row r="5">
          <cell r="A5">
            <v>2</v>
          </cell>
          <cell r="B5" t="str">
            <v>211U0140</v>
          </cell>
          <cell r="C5" t="str">
            <v>FERMAN XALA LEYKO EULOGIO</v>
          </cell>
        </row>
        <row r="6">
          <cell r="A6">
            <v>3</v>
          </cell>
          <cell r="B6" t="str">
            <v>201U0072</v>
          </cell>
          <cell r="C6" t="str">
            <v>HERNANDEZ JIMENEZ JOSE FRANCISCO</v>
          </cell>
        </row>
        <row r="7">
          <cell r="A7">
            <v>4</v>
          </cell>
          <cell r="B7" t="str">
            <v>211U0142</v>
          </cell>
          <cell r="C7" t="str">
            <v>HERNANDEZ OLEA ENRIQUE</v>
          </cell>
        </row>
        <row r="8">
          <cell r="A8">
            <v>5</v>
          </cell>
          <cell r="B8" t="str">
            <v>211U0144</v>
          </cell>
          <cell r="C8" t="str">
            <v>LINARES ZUNIGA ARIANA</v>
          </cell>
        </row>
        <row r="9">
          <cell r="A9">
            <v>6</v>
          </cell>
          <cell r="B9" t="str">
            <v>211U0611</v>
          </cell>
          <cell r="C9" t="str">
            <v>MARTINEZ HERNANDEZ ISAAC</v>
          </cell>
        </row>
        <row r="10">
          <cell r="A10">
            <v>7</v>
          </cell>
          <cell r="B10" t="str">
            <v>211U0148</v>
          </cell>
          <cell r="C10" t="str">
            <v>MIROS TOLEDO RUBEN ERUBIEL</v>
          </cell>
        </row>
        <row r="11">
          <cell r="A11">
            <v>8</v>
          </cell>
          <cell r="B11" t="str">
            <v>211U0149</v>
          </cell>
          <cell r="C11" t="str">
            <v>MONTAN COMI DANIEL</v>
          </cell>
        </row>
        <row r="12">
          <cell r="A12">
            <v>9</v>
          </cell>
          <cell r="B12" t="str">
            <v>211U0150</v>
          </cell>
          <cell r="C12" t="str">
            <v>ORTIZ MENDOZA JUAN ZURIEL</v>
          </cell>
        </row>
        <row r="13">
          <cell r="A13">
            <v>10</v>
          </cell>
          <cell r="B13" t="str">
            <v>211U0583</v>
          </cell>
          <cell r="C13" t="str">
            <v>PALAFOX RAMIREZ ISMAEL</v>
          </cell>
        </row>
        <row r="14">
          <cell r="A14">
            <v>11</v>
          </cell>
          <cell r="B14" t="str">
            <v>211U0158</v>
          </cell>
          <cell r="C14" t="str">
            <v>SAN JUAN PEREZ JAIRO MISAEL</v>
          </cell>
        </row>
        <row r="15">
          <cell r="A15">
            <v>12</v>
          </cell>
          <cell r="B15" t="str">
            <v>211U0160</v>
          </cell>
          <cell r="C15" t="str">
            <v>SANTOS FIGUEROA MIGUEL ALDAIR</v>
          </cell>
        </row>
        <row r="16">
          <cell r="A16">
            <v>13</v>
          </cell>
          <cell r="B16" t="str">
            <v>211U0164</v>
          </cell>
          <cell r="C16" t="str">
            <v>TOME MACARIO ANTONIO</v>
          </cell>
        </row>
        <row r="17">
          <cell r="A17">
            <v>14</v>
          </cell>
          <cell r="B17" t="str">
            <v>211U0650</v>
          </cell>
          <cell r="C17" t="str">
            <v>VICTORIO PALAYOT JOSE ANTONIO</v>
          </cell>
        </row>
        <row r="18">
          <cell r="A18">
            <v>15</v>
          </cell>
          <cell r="B18" t="str">
            <v>211U0564</v>
          </cell>
          <cell r="C18" t="str">
            <v>XALA OLMEDO JOHAHAM JOSE</v>
          </cell>
        </row>
        <row r="19">
          <cell r="A19">
            <v>16</v>
          </cell>
          <cell r="B19" t="str">
            <v>211U0169</v>
          </cell>
          <cell r="C19" t="str">
            <v>XOLO MACHUCHO KAREN AILEE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abSelected="1" topLeftCell="A2" zoomScale="136" zoomScaleNormal="136" workbookViewId="0">
      <selection activeCell="D4" sqref="D4:G4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>
      <c r="C4" t="s">
        <v>0</v>
      </c>
      <c r="D4" s="42" t="s">
        <v>97</v>
      </c>
      <c r="E4" s="42"/>
      <c r="F4" s="42"/>
      <c r="G4" s="42"/>
      <c r="I4" t="s">
        <v>1</v>
      </c>
      <c r="J4" s="43" t="s">
        <v>25</v>
      </c>
      <c r="K4" s="43"/>
      <c r="M4" t="s">
        <v>2</v>
      </c>
      <c r="N4" s="44">
        <v>45357</v>
      </c>
      <c r="O4" s="44"/>
    </row>
    <row r="5" spans="2:18" ht="6.75" customHeight="1">
      <c r="D5" s="5"/>
      <c r="E5" s="5"/>
      <c r="F5" s="5"/>
      <c r="G5" s="5"/>
    </row>
    <row r="6" spans="2:18">
      <c r="C6" t="s">
        <v>3</v>
      </c>
      <c r="D6" s="43" t="s">
        <v>92</v>
      </c>
      <c r="E6" s="43"/>
      <c r="F6" s="43"/>
      <c r="G6" s="43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/>
    <row r="8" spans="2:18" ht="15.75" thickBot="1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28">
        <v>1</v>
      </c>
      <c r="C9" s="23" t="s">
        <v>71</v>
      </c>
      <c r="D9" s="37" t="s">
        <v>81</v>
      </c>
      <c r="E9" s="38" t="s">
        <v>81</v>
      </c>
      <c r="F9" s="38" t="s">
        <v>81</v>
      </c>
      <c r="G9" s="38" t="s">
        <v>81</v>
      </c>
      <c r="H9" s="38" t="s">
        <v>81</v>
      </c>
      <c r="I9" s="39" t="s">
        <v>81</v>
      </c>
      <c r="J9" s="25">
        <v>100</v>
      </c>
      <c r="K9" s="25"/>
      <c r="L9" s="25"/>
      <c r="M9" s="25"/>
      <c r="N9" s="25"/>
      <c r="O9" s="25"/>
      <c r="P9" s="4"/>
      <c r="Q9" s="9"/>
    </row>
    <row r="10" spans="2:18" ht="15.75" thickBot="1">
      <c r="B10" s="28">
        <v>2</v>
      </c>
      <c r="C10" s="24" t="s">
        <v>72</v>
      </c>
      <c r="D10" s="37" t="s">
        <v>82</v>
      </c>
      <c r="E10" s="38" t="s">
        <v>82</v>
      </c>
      <c r="F10" s="38" t="s">
        <v>82</v>
      </c>
      <c r="G10" s="38" t="s">
        <v>82</v>
      </c>
      <c r="H10" s="38" t="s">
        <v>82</v>
      </c>
      <c r="I10" s="39" t="s">
        <v>82</v>
      </c>
      <c r="J10" s="4">
        <v>100</v>
      </c>
      <c r="K10" s="4"/>
      <c r="L10" s="4"/>
      <c r="M10" s="4"/>
      <c r="N10" s="4"/>
      <c r="O10" s="4"/>
      <c r="P10" s="4"/>
      <c r="Q10" s="9"/>
    </row>
    <row r="11" spans="2:18" ht="15.75" thickBot="1">
      <c r="B11" s="28">
        <v>3</v>
      </c>
      <c r="C11" s="24" t="s">
        <v>73</v>
      </c>
      <c r="D11" s="37" t="s">
        <v>83</v>
      </c>
      <c r="E11" s="38" t="s">
        <v>83</v>
      </c>
      <c r="F11" s="38" t="s">
        <v>83</v>
      </c>
      <c r="G11" s="38" t="s">
        <v>83</v>
      </c>
      <c r="H11" s="38" t="s">
        <v>83</v>
      </c>
      <c r="I11" s="39" t="s">
        <v>83</v>
      </c>
      <c r="J11" s="4">
        <v>100</v>
      </c>
      <c r="K11" s="4"/>
      <c r="L11" s="4"/>
      <c r="M11" s="4"/>
      <c r="N11" s="4"/>
      <c r="O11" s="4"/>
      <c r="P11" s="4"/>
      <c r="Q11" s="9"/>
    </row>
    <row r="12" spans="2:18" ht="15.75" thickBot="1">
      <c r="B12" s="28">
        <v>4</v>
      </c>
      <c r="C12" s="24" t="s">
        <v>74</v>
      </c>
      <c r="D12" s="37" t="s">
        <v>84</v>
      </c>
      <c r="E12" s="38" t="s">
        <v>84</v>
      </c>
      <c r="F12" s="38" t="s">
        <v>84</v>
      </c>
      <c r="G12" s="38" t="s">
        <v>84</v>
      </c>
      <c r="H12" s="38" t="s">
        <v>84</v>
      </c>
      <c r="I12" s="39" t="s">
        <v>84</v>
      </c>
      <c r="J12" s="4">
        <v>100</v>
      </c>
      <c r="K12" s="4"/>
      <c r="L12" s="4"/>
      <c r="M12" s="4"/>
      <c r="N12" s="4"/>
      <c r="O12" s="4"/>
      <c r="P12" s="4"/>
      <c r="Q12" s="9"/>
    </row>
    <row r="13" spans="2:18" ht="15.75" thickBot="1">
      <c r="B13" s="28">
        <v>5</v>
      </c>
      <c r="C13" s="24" t="s">
        <v>75</v>
      </c>
      <c r="D13" s="37" t="s">
        <v>85</v>
      </c>
      <c r="E13" s="38" t="s">
        <v>85</v>
      </c>
      <c r="F13" s="38" t="s">
        <v>85</v>
      </c>
      <c r="G13" s="38" t="s">
        <v>85</v>
      </c>
      <c r="H13" s="38" t="s">
        <v>85</v>
      </c>
      <c r="I13" s="39" t="s">
        <v>85</v>
      </c>
      <c r="J13" s="4">
        <v>100</v>
      </c>
      <c r="K13" s="4"/>
      <c r="L13" s="4"/>
      <c r="M13" s="4"/>
      <c r="N13" s="4"/>
      <c r="O13" s="4"/>
      <c r="P13" s="4"/>
      <c r="Q13" s="9"/>
    </row>
    <row r="14" spans="2:18" ht="15.75" thickBot="1">
      <c r="B14" s="28">
        <v>6</v>
      </c>
      <c r="C14" s="24" t="s">
        <v>76</v>
      </c>
      <c r="D14" s="37" t="s">
        <v>86</v>
      </c>
      <c r="E14" s="38" t="s">
        <v>86</v>
      </c>
      <c r="F14" s="38" t="s">
        <v>86</v>
      </c>
      <c r="G14" s="38" t="s">
        <v>86</v>
      </c>
      <c r="H14" s="38" t="s">
        <v>86</v>
      </c>
      <c r="I14" s="39" t="s">
        <v>86</v>
      </c>
      <c r="J14" s="4">
        <v>100</v>
      </c>
      <c r="K14" s="4"/>
      <c r="L14" s="4"/>
      <c r="M14" s="4"/>
      <c r="N14" s="4"/>
      <c r="O14" s="4"/>
      <c r="P14" s="4"/>
      <c r="Q14" s="9"/>
    </row>
    <row r="15" spans="2:18" ht="15.75" thickBot="1">
      <c r="B15" s="28">
        <v>7</v>
      </c>
      <c r="C15" s="24" t="s">
        <v>38</v>
      </c>
      <c r="D15" s="37" t="s">
        <v>57</v>
      </c>
      <c r="E15" s="38" t="s">
        <v>57</v>
      </c>
      <c r="F15" s="38" t="s">
        <v>57</v>
      </c>
      <c r="G15" s="38" t="s">
        <v>57</v>
      </c>
      <c r="H15" s="38" t="s">
        <v>57</v>
      </c>
      <c r="I15" s="39" t="s">
        <v>57</v>
      </c>
      <c r="J15" s="4">
        <v>100</v>
      </c>
      <c r="K15" s="4"/>
      <c r="L15" s="4"/>
      <c r="M15" s="4"/>
      <c r="N15" s="4"/>
      <c r="O15" s="4"/>
      <c r="P15" s="4"/>
      <c r="Q15" s="9"/>
    </row>
    <row r="16" spans="2:18" ht="15.75" thickBot="1">
      <c r="B16" s="28">
        <v>8</v>
      </c>
      <c r="C16" s="24" t="s">
        <v>39</v>
      </c>
      <c r="D16" s="37" t="s">
        <v>61</v>
      </c>
      <c r="E16" s="38" t="s">
        <v>61</v>
      </c>
      <c r="F16" s="38" t="s">
        <v>61</v>
      </c>
      <c r="G16" s="38" t="s">
        <v>61</v>
      </c>
      <c r="H16" s="38" t="s">
        <v>61</v>
      </c>
      <c r="I16" s="39" t="s">
        <v>61</v>
      </c>
      <c r="J16" s="4">
        <v>100</v>
      </c>
      <c r="K16" s="4"/>
      <c r="L16" s="4"/>
      <c r="M16" s="4"/>
      <c r="N16" s="4"/>
      <c r="O16" s="4"/>
      <c r="P16" s="4"/>
      <c r="Q16" s="9"/>
    </row>
    <row r="17" spans="2:17" ht="15.75" thickBot="1">
      <c r="B17" s="28">
        <v>9</v>
      </c>
      <c r="C17" s="24" t="s">
        <v>77</v>
      </c>
      <c r="D17" s="37" t="s">
        <v>87</v>
      </c>
      <c r="E17" s="38" t="s">
        <v>87</v>
      </c>
      <c r="F17" s="38" t="s">
        <v>87</v>
      </c>
      <c r="G17" s="38" t="s">
        <v>87</v>
      </c>
      <c r="H17" s="38" t="s">
        <v>87</v>
      </c>
      <c r="I17" s="39" t="s">
        <v>87</v>
      </c>
      <c r="J17" s="4">
        <v>100</v>
      </c>
      <c r="K17" s="4"/>
      <c r="L17" s="4"/>
      <c r="M17" s="4"/>
      <c r="N17" s="4"/>
      <c r="O17" s="4"/>
      <c r="P17" s="4"/>
      <c r="Q17" s="9"/>
    </row>
    <row r="18" spans="2:17" ht="15.75" thickBot="1">
      <c r="B18" s="29">
        <v>10</v>
      </c>
      <c r="C18" s="24" t="s">
        <v>78</v>
      </c>
      <c r="D18" s="37" t="s">
        <v>88</v>
      </c>
      <c r="E18" s="38" t="s">
        <v>88</v>
      </c>
      <c r="F18" s="38" t="s">
        <v>88</v>
      </c>
      <c r="G18" s="38" t="s">
        <v>88</v>
      </c>
      <c r="H18" s="38" t="s">
        <v>88</v>
      </c>
      <c r="I18" s="39" t="s">
        <v>88</v>
      </c>
      <c r="J18" s="4">
        <v>100</v>
      </c>
      <c r="K18" s="4"/>
      <c r="L18" s="4"/>
      <c r="M18" s="4"/>
      <c r="N18" s="4"/>
      <c r="O18" s="4"/>
      <c r="P18" s="4"/>
      <c r="Q18" s="9"/>
    </row>
    <row r="19" spans="2:17" ht="15.75" thickBot="1">
      <c r="B19" s="29">
        <v>11</v>
      </c>
      <c r="C19" s="24" t="s">
        <v>79</v>
      </c>
      <c r="D19" s="37" t="s">
        <v>89</v>
      </c>
      <c r="E19" s="38" t="s">
        <v>89</v>
      </c>
      <c r="F19" s="38" t="s">
        <v>89</v>
      </c>
      <c r="G19" s="38" t="s">
        <v>89</v>
      </c>
      <c r="H19" s="38" t="s">
        <v>89</v>
      </c>
      <c r="I19" s="39" t="s">
        <v>89</v>
      </c>
      <c r="J19" s="4">
        <v>100</v>
      </c>
      <c r="K19" s="4"/>
      <c r="L19" s="4"/>
      <c r="M19" s="4"/>
      <c r="N19" s="4"/>
      <c r="O19" s="4"/>
      <c r="P19" s="4"/>
      <c r="Q19" s="9"/>
    </row>
    <row r="20" spans="2:17" ht="15.75" thickBot="1">
      <c r="B20" s="29">
        <v>12</v>
      </c>
      <c r="C20" s="24" t="s">
        <v>80</v>
      </c>
      <c r="D20" s="37" t="s">
        <v>90</v>
      </c>
      <c r="E20" s="38" t="s">
        <v>90</v>
      </c>
      <c r="F20" s="38" t="s">
        <v>90</v>
      </c>
      <c r="G20" s="38" t="s">
        <v>90</v>
      </c>
      <c r="H20" s="38" t="s">
        <v>90</v>
      </c>
      <c r="I20" s="39" t="s">
        <v>90</v>
      </c>
      <c r="J20" s="4">
        <v>100</v>
      </c>
      <c r="K20" s="4"/>
      <c r="L20" s="4"/>
      <c r="M20" s="4"/>
      <c r="N20" s="4"/>
      <c r="O20" s="4"/>
      <c r="P20" s="4"/>
      <c r="Q20" s="9"/>
    </row>
    <row r="21" spans="2:17" ht="15.75" thickBot="1">
      <c r="B21" s="20"/>
      <c r="C21" s="24"/>
      <c r="D21" s="48"/>
      <c r="E21" s="48"/>
      <c r="F21" s="48"/>
      <c r="G21" s="48"/>
      <c r="H21" s="48"/>
      <c r="I21" s="48"/>
      <c r="J21" s="4"/>
      <c r="K21" s="4"/>
      <c r="L21" s="4"/>
      <c r="M21" s="4"/>
      <c r="N21" s="4"/>
      <c r="O21" s="4"/>
      <c r="P21" s="4"/>
      <c r="Q21" s="9"/>
    </row>
    <row r="22" spans="2:17" ht="15.75" thickBot="1">
      <c r="B22" s="20"/>
      <c r="C22" s="24"/>
      <c r="D22" s="48"/>
      <c r="E22" s="48"/>
      <c r="F22" s="48"/>
      <c r="G22" s="48"/>
      <c r="H22" s="48"/>
      <c r="I22" s="48"/>
      <c r="J22" s="4"/>
      <c r="K22" s="4"/>
      <c r="L22" s="4"/>
      <c r="M22" s="4"/>
      <c r="N22" s="4"/>
      <c r="O22" s="4"/>
      <c r="P22" s="4"/>
      <c r="Q22" s="9"/>
    </row>
    <row r="23" spans="2:17" ht="15.75" thickBot="1">
      <c r="B23" s="20"/>
      <c r="C23" s="24"/>
      <c r="D23" s="48"/>
      <c r="E23" s="48"/>
      <c r="F23" s="48"/>
      <c r="G23" s="48"/>
      <c r="H23" s="48"/>
      <c r="I23" s="48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5"/>
      <c r="D24" s="48"/>
      <c r="E24" s="48"/>
      <c r="F24" s="48"/>
      <c r="G24" s="48"/>
      <c r="H24" s="48"/>
      <c r="I24" s="48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5"/>
      <c r="D25" s="48"/>
      <c r="E25" s="48"/>
      <c r="F25" s="48"/>
      <c r="G25" s="48"/>
      <c r="H25" s="48"/>
      <c r="I25" s="48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5"/>
      <c r="D26" s="48"/>
      <c r="E26" s="48"/>
      <c r="F26" s="48"/>
      <c r="G26" s="48"/>
      <c r="H26" s="48"/>
      <c r="I26" s="48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5"/>
      <c r="D27" s="48"/>
      <c r="E27" s="48"/>
      <c r="F27" s="48"/>
      <c r="G27" s="48"/>
      <c r="H27" s="48"/>
      <c r="I27" s="48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5"/>
      <c r="D28" s="48"/>
      <c r="E28" s="48"/>
      <c r="F28" s="48"/>
      <c r="G28" s="48"/>
      <c r="H28" s="48"/>
      <c r="I28" s="48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5"/>
      <c r="D29" s="48"/>
      <c r="E29" s="48"/>
      <c r="F29" s="48"/>
      <c r="G29" s="48"/>
      <c r="H29" s="48"/>
      <c r="I29" s="48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5"/>
      <c r="D30" s="48"/>
      <c r="E30" s="48"/>
      <c r="F30" s="48"/>
      <c r="G30" s="48"/>
      <c r="H30" s="48"/>
      <c r="I30" s="48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5"/>
      <c r="D31" s="48"/>
      <c r="E31" s="48"/>
      <c r="F31" s="48"/>
      <c r="G31" s="48"/>
      <c r="H31" s="48"/>
      <c r="I31" s="48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5"/>
      <c r="D32" s="48"/>
      <c r="E32" s="48"/>
      <c r="F32" s="48"/>
      <c r="G32" s="48"/>
      <c r="H32" s="48"/>
      <c r="I32" s="48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5"/>
      <c r="D33" s="48"/>
      <c r="E33" s="48"/>
      <c r="F33" s="48"/>
      <c r="G33" s="48"/>
      <c r="H33" s="48"/>
      <c r="I33" s="48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15"/>
      <c r="D34" s="48"/>
      <c r="E34" s="48"/>
      <c r="F34" s="48"/>
      <c r="G34" s="48"/>
      <c r="H34" s="48"/>
      <c r="I34" s="48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6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3"/>
      <c r="D36" s="50"/>
      <c r="E36" s="51"/>
      <c r="F36" s="51"/>
      <c r="G36" s="51"/>
      <c r="H36" s="51"/>
      <c r="I36" s="52"/>
      <c r="J36" s="3"/>
      <c r="K36" s="3"/>
      <c r="L36" s="3"/>
      <c r="M36" s="3"/>
      <c r="N36" s="3"/>
      <c r="O36" s="3"/>
      <c r="P36" s="3"/>
      <c r="Q36" s="9">
        <f>SUM(J36:P36)/7</f>
        <v>0</v>
      </c>
    </row>
    <row r="37" spans="2:17">
      <c r="C37" s="45"/>
      <c r="D37" s="45"/>
      <c r="E37" s="1"/>
      <c r="H37" s="53" t="s">
        <v>19</v>
      </c>
      <c r="I37" s="53"/>
      <c r="J37" s="10">
        <v>12</v>
      </c>
      <c r="K37" s="10">
        <f t="shared" ref="K37:P37" si="0">COUNTIF(K9:K36,"&gt;=70")</f>
        <v>0</v>
      </c>
      <c r="L37" s="10">
        <f t="shared" si="0"/>
        <v>0</v>
      </c>
      <c r="M37" s="10">
        <f t="shared" si="0"/>
        <v>0</v>
      </c>
      <c r="N37" s="10">
        <f t="shared" si="0"/>
        <v>0</v>
      </c>
      <c r="O37" s="10">
        <f t="shared" si="0"/>
        <v>0</v>
      </c>
      <c r="P37" s="10">
        <f t="shared" si="0"/>
        <v>0</v>
      </c>
      <c r="Q37" s="14">
        <f>COUNTIF(Q9:Q35,"&gt;=70")</f>
        <v>0</v>
      </c>
    </row>
    <row r="38" spans="2:17">
      <c r="C38" s="45"/>
      <c r="D38" s="45"/>
      <c r="E38" s="7"/>
      <c r="H38" s="54" t="s">
        <v>20</v>
      </c>
      <c r="I38" s="54"/>
      <c r="J38" s="11">
        <v>0</v>
      </c>
      <c r="K38" s="11">
        <v>0</v>
      </c>
      <c r="L38" s="11">
        <f t="shared" ref="L38:Q38" si="1">COUNTIF(L9:L36,"&lt;70")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1</v>
      </c>
    </row>
    <row r="39" spans="2:17">
      <c r="C39" s="45"/>
      <c r="D39" s="45"/>
      <c r="E39" s="45"/>
      <c r="H39" s="54" t="s">
        <v>21</v>
      </c>
      <c r="I39" s="54"/>
      <c r="J39" s="11">
        <v>12</v>
      </c>
      <c r="K39" s="11">
        <v>0</v>
      </c>
      <c r="L39" s="11">
        <f t="shared" ref="L39:Q39" si="2">COUNT(L9:L36)</f>
        <v>0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1</v>
      </c>
    </row>
    <row r="40" spans="2:17">
      <c r="C40" s="45"/>
      <c r="D40" s="45"/>
      <c r="E40" s="1"/>
      <c r="H40" s="57" t="s">
        <v>16</v>
      </c>
      <c r="I40" s="57"/>
      <c r="J40" s="12">
        <f>J37/J39</f>
        <v>1</v>
      </c>
      <c r="K40" s="13" t="e">
        <f t="shared" ref="K40:Q40" si="3">K37/K39</f>
        <v>#DIV/0!</v>
      </c>
      <c r="L40" s="13" t="e">
        <f t="shared" si="3"/>
        <v>#DIV/0!</v>
      </c>
      <c r="M40" s="13" t="e">
        <f t="shared" si="3"/>
        <v>#DIV/0!</v>
      </c>
      <c r="N40" s="13" t="e">
        <f t="shared" si="3"/>
        <v>#DIV/0!</v>
      </c>
      <c r="O40" s="13" t="e">
        <f t="shared" si="3"/>
        <v>#DIV/0!</v>
      </c>
      <c r="P40" s="13" t="e">
        <f t="shared" si="3"/>
        <v>#DIV/0!</v>
      </c>
      <c r="Q40" s="13">
        <f t="shared" si="3"/>
        <v>0</v>
      </c>
    </row>
    <row r="41" spans="2:17">
      <c r="C41" s="45"/>
      <c r="D41" s="45"/>
      <c r="E41" s="1"/>
      <c r="H41" s="57" t="s">
        <v>17</v>
      </c>
      <c r="I41" s="57"/>
      <c r="J41" s="12">
        <f>J38/J39</f>
        <v>0</v>
      </c>
      <c r="K41" s="12" t="e">
        <f t="shared" ref="K41:Q41" si="4">K38/K39</f>
        <v>#DIV/0!</v>
      </c>
      <c r="L41" s="13" t="e">
        <f t="shared" si="4"/>
        <v>#DIV/0!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1</v>
      </c>
    </row>
    <row r="42" spans="2:17">
      <c r="C42" s="45"/>
      <c r="D42" s="45"/>
      <c r="E42" s="7"/>
    </row>
    <row r="43" spans="2:17">
      <c r="C43" s="1"/>
      <c r="D43" s="1"/>
      <c r="E43" s="7"/>
    </row>
    <row r="44" spans="2:17">
      <c r="J44" s="55" t="s">
        <v>26</v>
      </c>
      <c r="K44" s="55"/>
      <c r="L44" s="55"/>
      <c r="M44" s="55"/>
      <c r="N44" s="55"/>
      <c r="O44" s="55"/>
      <c r="P44" s="55"/>
    </row>
    <row r="45" spans="2:17">
      <c r="J45" s="56" t="s">
        <v>18</v>
      </c>
      <c r="K45" s="56"/>
      <c r="L45" s="56"/>
      <c r="M45" s="56"/>
      <c r="N45" s="56"/>
      <c r="O45" s="56"/>
      <c r="P45" s="56"/>
    </row>
  </sheetData>
  <mergeCells count="50"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  <mergeCell ref="D36:I36"/>
    <mergeCell ref="C37:D37"/>
    <mergeCell ref="H37:I37"/>
    <mergeCell ref="C38:D38"/>
    <mergeCell ref="H38:I38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="148" zoomScaleNormal="148" workbookViewId="0">
      <selection activeCell="J33" sqref="J33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>
      <c r="C4" t="s">
        <v>0</v>
      </c>
      <c r="D4" s="42" t="s">
        <v>91</v>
      </c>
      <c r="E4" s="42"/>
      <c r="F4" s="42"/>
      <c r="G4" s="42"/>
      <c r="I4" t="s">
        <v>1</v>
      </c>
      <c r="J4" s="43" t="s">
        <v>93</v>
      </c>
      <c r="K4" s="43"/>
      <c r="M4" t="s">
        <v>2</v>
      </c>
      <c r="N4" s="44">
        <v>45357</v>
      </c>
      <c r="O4" s="44"/>
    </row>
    <row r="5" spans="2:18" ht="6.75" customHeight="1">
      <c r="D5" s="5"/>
      <c r="E5" s="5"/>
      <c r="F5" s="5"/>
      <c r="G5" s="5"/>
    </row>
    <row r="6" spans="2:18">
      <c r="C6" t="s">
        <v>3</v>
      </c>
      <c r="D6" s="43" t="s">
        <v>92</v>
      </c>
      <c r="E6" s="43"/>
      <c r="F6" s="43"/>
      <c r="G6" s="43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/>
    <row r="8" spans="2:18" ht="15.75" thickBot="1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30">
        <f>'[1]Table 10'!A3</f>
        <v>1</v>
      </c>
      <c r="C9" s="31" t="str">
        <f>'[1]Table 10'!B3</f>
        <v>201U0060</v>
      </c>
      <c r="D9" s="59" t="str">
        <f>'[1]Table 10'!C3</f>
        <v>BARCENAS TIBURCIO JUAN FRANCISCO</v>
      </c>
      <c r="E9" s="38"/>
      <c r="F9" s="38"/>
      <c r="G9" s="38"/>
      <c r="H9" s="38"/>
      <c r="I9" s="39"/>
      <c r="J9" s="25">
        <v>95</v>
      </c>
      <c r="K9" s="4"/>
      <c r="L9" s="4"/>
      <c r="M9" s="4"/>
      <c r="N9" s="4"/>
      <c r="O9" s="4"/>
      <c r="P9" s="4"/>
      <c r="Q9" s="9"/>
    </row>
    <row r="10" spans="2:18" ht="15.75" thickBot="1">
      <c r="B10" s="30">
        <f>'[1]Table 10'!A4</f>
        <v>2</v>
      </c>
      <c r="C10" s="32" t="str">
        <f>'[1]Table 10'!B4</f>
        <v>201U0451</v>
      </c>
      <c r="D10" s="59" t="str">
        <f>'[1]Table 10'!C4</f>
        <v>DOMINGUEZ PADRON VICTOR DE JESUS</v>
      </c>
      <c r="E10" s="38"/>
      <c r="F10" s="38"/>
      <c r="G10" s="38"/>
      <c r="H10" s="38"/>
      <c r="I10" s="39"/>
      <c r="J10" s="25">
        <v>100</v>
      </c>
      <c r="K10" s="4"/>
      <c r="L10" s="4"/>
      <c r="M10" s="4"/>
      <c r="N10" s="4"/>
      <c r="O10" s="4"/>
      <c r="P10" s="4"/>
      <c r="Q10" s="9"/>
    </row>
    <row r="11" spans="2:18" ht="15.75" thickBot="1">
      <c r="B11" s="30">
        <f>'[1]Table 10'!A5</f>
        <v>3</v>
      </c>
      <c r="C11" s="32" t="str">
        <f>'[1]Table 10'!B5</f>
        <v>201U0074</v>
      </c>
      <c r="D11" s="59" t="str">
        <f>'[1]Table 10'!C5</f>
        <v>HERRERA MERIDA CHRIS ANTHONY</v>
      </c>
      <c r="E11" s="38"/>
      <c r="F11" s="38"/>
      <c r="G11" s="38"/>
      <c r="H11" s="38"/>
      <c r="I11" s="39"/>
      <c r="J11" s="25">
        <v>100</v>
      </c>
      <c r="K11" s="4"/>
      <c r="L11" s="4"/>
      <c r="M11" s="4"/>
      <c r="N11" s="4"/>
      <c r="O11" s="4"/>
      <c r="P11" s="4"/>
      <c r="Q11" s="9"/>
    </row>
    <row r="12" spans="2:18" ht="15.75" thickBot="1">
      <c r="B12" s="30">
        <f>'[1]Table 10'!A6</f>
        <v>4</v>
      </c>
      <c r="C12" s="32" t="str">
        <f>'[1]Table 10'!B6</f>
        <v>201U0523</v>
      </c>
      <c r="D12" s="58" t="str">
        <f>'[1]Table 10'!C6</f>
        <v>PALAYOT COAZOZON DENNISE IVETTE</v>
      </c>
      <c r="E12" s="48"/>
      <c r="F12" s="48"/>
      <c r="G12" s="48"/>
      <c r="H12" s="48"/>
      <c r="I12" s="48"/>
      <c r="J12" s="4">
        <v>100</v>
      </c>
      <c r="K12" s="4"/>
      <c r="L12" s="4"/>
      <c r="M12" s="4"/>
      <c r="N12" s="4"/>
      <c r="O12" s="4"/>
      <c r="P12" s="4"/>
      <c r="Q12" s="9"/>
    </row>
    <row r="13" spans="2:18" ht="15.75" thickBot="1">
      <c r="B13" s="30">
        <f>'[1]Table 10'!A7</f>
        <v>5</v>
      </c>
      <c r="C13" s="32" t="str">
        <f>'[1]Table 10'!B7</f>
        <v>201U0084</v>
      </c>
      <c r="D13" s="58" t="str">
        <f>'[1]Table 10'!C7</f>
        <v>RODRIGUEZ DAMIAN DAVID</v>
      </c>
      <c r="E13" s="48"/>
      <c r="F13" s="48"/>
      <c r="G13" s="48"/>
      <c r="H13" s="48"/>
      <c r="I13" s="48"/>
      <c r="J13" s="4">
        <v>100</v>
      </c>
      <c r="K13" s="4"/>
      <c r="L13" s="4"/>
      <c r="M13" s="4"/>
      <c r="N13" s="4"/>
      <c r="O13" s="4"/>
      <c r="P13" s="4"/>
      <c r="Q13" s="9"/>
    </row>
    <row r="14" spans="2:18" ht="15.75" thickBot="1">
      <c r="B14" s="30">
        <f>'[1]Table 10'!A8</f>
        <v>6</v>
      </c>
      <c r="C14" s="32" t="str">
        <f>'[1]Table 10'!B8</f>
        <v>201U0085</v>
      </c>
      <c r="D14" s="58" t="str">
        <f>'[1]Table 10'!C8</f>
        <v>SALAZAR MARTINEZ EMMANUEL</v>
      </c>
      <c r="E14" s="48"/>
      <c r="F14" s="48"/>
      <c r="G14" s="48"/>
      <c r="H14" s="48"/>
      <c r="I14" s="48"/>
      <c r="J14" s="4">
        <v>95</v>
      </c>
      <c r="K14" s="4"/>
      <c r="L14" s="4"/>
      <c r="M14" s="4"/>
      <c r="N14" s="4"/>
      <c r="O14" s="4"/>
      <c r="P14" s="4"/>
      <c r="Q14" s="9"/>
    </row>
    <row r="15" spans="2:18" ht="15.75" thickBot="1">
      <c r="B15" s="30">
        <f>'[1]Table 10'!A9</f>
        <v>7</v>
      </c>
      <c r="C15" s="32" t="str">
        <f>'[1]Table 10'!B9</f>
        <v>201U0090</v>
      </c>
      <c r="D15" s="58" t="str">
        <f>'[1]Table 10'!C9</f>
        <v>VELAZQUEZ MENDOZA MARTIN</v>
      </c>
      <c r="E15" s="48"/>
      <c r="F15" s="48"/>
      <c r="G15" s="48"/>
      <c r="H15" s="48"/>
      <c r="I15" s="48"/>
      <c r="J15" s="4">
        <v>100</v>
      </c>
      <c r="K15" s="4"/>
      <c r="L15" s="4"/>
      <c r="M15" s="4"/>
      <c r="N15" s="4"/>
      <c r="O15" s="4"/>
      <c r="P15" s="4"/>
      <c r="Q15" s="9"/>
    </row>
    <row r="16" spans="2:18" ht="15.75" thickBot="1">
      <c r="B16" s="30">
        <f>'[1]Table 10'!A10</f>
        <v>8</v>
      </c>
      <c r="C16" s="32" t="str">
        <f>'[1]Table 10'!B10</f>
        <v>201U0091</v>
      </c>
      <c r="D16" s="58" t="str">
        <f>'[1]Table 10'!C10</f>
        <v>VERGARA PEREZ OMAR</v>
      </c>
      <c r="E16" s="48"/>
      <c r="F16" s="48"/>
      <c r="G16" s="48"/>
      <c r="H16" s="48"/>
      <c r="I16" s="48"/>
      <c r="J16" s="4">
        <v>95</v>
      </c>
      <c r="K16" s="4"/>
      <c r="L16" s="4"/>
      <c r="M16" s="4"/>
      <c r="N16" s="4"/>
      <c r="O16" s="4"/>
      <c r="P16" s="4"/>
      <c r="Q16" s="9"/>
    </row>
    <row r="17" spans="2:17" ht="15.75" thickBot="1">
      <c r="B17" s="30">
        <f>'[1]Table 10'!A11</f>
        <v>9</v>
      </c>
      <c r="C17" s="32" t="str">
        <f>'[1]Table 10'!B11</f>
        <v>201U0092</v>
      </c>
      <c r="D17" s="58" t="str">
        <f>'[1]Table 10'!C11</f>
        <v>VERGARA PEREZ OSCAR</v>
      </c>
      <c r="E17" s="48"/>
      <c r="F17" s="48"/>
      <c r="G17" s="48"/>
      <c r="H17" s="48"/>
      <c r="I17" s="48"/>
      <c r="J17" s="4">
        <v>100</v>
      </c>
      <c r="K17" s="4"/>
      <c r="L17" s="4"/>
      <c r="M17" s="4"/>
      <c r="N17" s="4"/>
      <c r="O17" s="4"/>
      <c r="P17" s="4"/>
      <c r="Q17" s="9"/>
    </row>
    <row r="18" spans="2:17" ht="15.75" thickBot="1">
      <c r="B18" s="6"/>
      <c r="C18" s="24"/>
      <c r="D18" s="48"/>
      <c r="E18" s="48"/>
      <c r="F18" s="48"/>
      <c r="G18" s="48"/>
      <c r="H18" s="48"/>
      <c r="I18" s="48"/>
      <c r="J18" s="1"/>
      <c r="K18" s="4"/>
      <c r="L18" s="4"/>
      <c r="M18" s="4"/>
      <c r="N18" s="4"/>
      <c r="O18" s="4"/>
      <c r="P18" s="4"/>
      <c r="Q18" s="9"/>
    </row>
    <row r="19" spans="2:17" ht="15.75" thickBot="1">
      <c r="B19" s="6"/>
      <c r="C19" s="24"/>
      <c r="D19" s="48"/>
      <c r="E19" s="48"/>
      <c r="F19" s="48"/>
      <c r="G19" s="48"/>
      <c r="H19" s="48"/>
      <c r="I19" s="48"/>
      <c r="J19" s="4"/>
      <c r="K19" s="4"/>
      <c r="L19" s="4"/>
      <c r="M19" s="4"/>
      <c r="N19" s="4"/>
      <c r="O19" s="4"/>
      <c r="P19" s="4"/>
      <c r="Q19" s="9"/>
    </row>
    <row r="20" spans="2:17">
      <c r="B20" s="6"/>
      <c r="C20" s="16"/>
      <c r="D20" s="48"/>
      <c r="E20" s="48"/>
      <c r="F20" s="48"/>
      <c r="G20" s="48"/>
      <c r="H20" s="48"/>
      <c r="I20" s="48"/>
      <c r="J20" s="4"/>
      <c r="K20" s="4"/>
      <c r="L20" s="4"/>
      <c r="M20" s="4"/>
      <c r="N20" s="4"/>
      <c r="O20" s="4"/>
      <c r="P20" s="4"/>
      <c r="Q20" s="9"/>
    </row>
    <row r="21" spans="2:17">
      <c r="B21" s="6"/>
      <c r="C21" s="16"/>
      <c r="D21" s="48"/>
      <c r="E21" s="48"/>
      <c r="F21" s="48"/>
      <c r="G21" s="48"/>
      <c r="H21" s="48"/>
      <c r="I21" s="48"/>
      <c r="J21" s="4"/>
      <c r="K21" s="4"/>
      <c r="L21" s="4"/>
      <c r="M21" s="4"/>
      <c r="N21" s="4"/>
      <c r="O21" s="4"/>
      <c r="P21" s="4"/>
      <c r="Q21" s="9"/>
    </row>
    <row r="22" spans="2:17">
      <c r="B22" s="6"/>
      <c r="C22" s="16"/>
      <c r="D22" s="48"/>
      <c r="E22" s="48"/>
      <c r="F22" s="48"/>
      <c r="G22" s="48"/>
      <c r="H22" s="48"/>
      <c r="I22" s="48"/>
      <c r="J22" s="4"/>
      <c r="K22" s="4"/>
      <c r="L22" s="4"/>
      <c r="M22" s="4"/>
      <c r="N22" s="4"/>
      <c r="O22" s="4"/>
      <c r="P22" s="4"/>
      <c r="Q22" s="9"/>
    </row>
    <row r="23" spans="2:17">
      <c r="B23" s="6"/>
      <c r="C23" s="16"/>
      <c r="D23" s="48"/>
      <c r="E23" s="48"/>
      <c r="F23" s="48"/>
      <c r="G23" s="48"/>
      <c r="H23" s="48"/>
      <c r="I23" s="48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6"/>
      <c r="D24" s="48"/>
      <c r="E24" s="48"/>
      <c r="F24" s="48"/>
      <c r="G24" s="48"/>
      <c r="H24" s="48"/>
      <c r="I24" s="48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6"/>
      <c r="D25" s="48"/>
      <c r="E25" s="48"/>
      <c r="F25" s="48"/>
      <c r="G25" s="48"/>
      <c r="H25" s="48"/>
      <c r="I25" s="48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6"/>
      <c r="D26" s="48"/>
      <c r="E26" s="48"/>
      <c r="F26" s="48"/>
      <c r="G26" s="48"/>
      <c r="H26" s="48"/>
      <c r="I26" s="48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6"/>
      <c r="D27" s="48"/>
      <c r="E27" s="48"/>
      <c r="F27" s="48"/>
      <c r="G27" s="48"/>
      <c r="H27" s="48"/>
      <c r="I27" s="48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6"/>
      <c r="D28" s="48"/>
      <c r="E28" s="48"/>
      <c r="F28" s="48"/>
      <c r="G28" s="48"/>
      <c r="H28" s="48"/>
      <c r="I28" s="48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6"/>
      <c r="D29" s="48"/>
      <c r="E29" s="48"/>
      <c r="F29" s="48"/>
      <c r="G29" s="48"/>
      <c r="H29" s="48"/>
      <c r="I29" s="48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6"/>
      <c r="D30" s="48"/>
      <c r="E30" s="48"/>
      <c r="F30" s="48"/>
      <c r="G30" s="48"/>
      <c r="H30" s="48"/>
      <c r="I30" s="48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6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3"/>
      <c r="D32" s="50"/>
      <c r="E32" s="51"/>
      <c r="F32" s="51"/>
      <c r="G32" s="51"/>
      <c r="H32" s="51"/>
      <c r="I32" s="52"/>
      <c r="J32" s="3"/>
      <c r="K32" s="3"/>
      <c r="L32" s="3"/>
      <c r="M32" s="3"/>
      <c r="N32" s="3"/>
      <c r="O32" s="3"/>
      <c r="P32" s="3"/>
      <c r="Q32" s="9"/>
    </row>
    <row r="33" spans="3:17">
      <c r="C33" s="45"/>
      <c r="D33" s="45"/>
      <c r="E33" s="1"/>
      <c r="H33" s="53" t="s">
        <v>19</v>
      </c>
      <c r="I33" s="53"/>
      <c r="J33" s="10">
        <f t="shared" ref="J33:P33" si="0">COUNTIF(J9:J32,"&gt;=70")</f>
        <v>9</v>
      </c>
      <c r="K33" s="10">
        <f t="shared" si="0"/>
        <v>0</v>
      </c>
      <c r="L33" s="10">
        <f t="shared" si="0"/>
        <v>0</v>
      </c>
      <c r="M33" s="10">
        <f t="shared" si="0"/>
        <v>0</v>
      </c>
      <c r="N33" s="10">
        <f t="shared" si="0"/>
        <v>0</v>
      </c>
      <c r="O33" s="10">
        <f t="shared" si="0"/>
        <v>0</v>
      </c>
      <c r="P33" s="10">
        <f t="shared" si="0"/>
        <v>0</v>
      </c>
      <c r="Q33" s="14">
        <f>COUNTIF(Q9:Q31,"&gt;=70")</f>
        <v>0</v>
      </c>
    </row>
    <row r="34" spans="3:17">
      <c r="C34" s="45"/>
      <c r="D34" s="45"/>
      <c r="E34" s="7"/>
      <c r="H34" s="54" t="s">
        <v>20</v>
      </c>
      <c r="I34" s="54"/>
      <c r="J34" s="11">
        <v>0</v>
      </c>
      <c r="K34" s="11">
        <v>0</v>
      </c>
      <c r="L34" s="11">
        <f t="shared" ref="L34:Q34" si="1">COUNTIF(L9:L32,"&lt;70")</f>
        <v>0</v>
      </c>
      <c r="M34" s="11">
        <f t="shared" si="1"/>
        <v>0</v>
      </c>
      <c r="N34" s="11">
        <f t="shared" si="1"/>
        <v>0</v>
      </c>
      <c r="O34" s="11">
        <f t="shared" si="1"/>
        <v>0</v>
      </c>
      <c r="P34" s="11">
        <f t="shared" si="1"/>
        <v>0</v>
      </c>
      <c r="Q34" s="11">
        <f t="shared" si="1"/>
        <v>0</v>
      </c>
    </row>
    <row r="35" spans="3:17">
      <c r="C35" s="45"/>
      <c r="D35" s="45"/>
      <c r="E35" s="45"/>
      <c r="H35" s="54" t="s">
        <v>21</v>
      </c>
      <c r="I35" s="54"/>
      <c r="J35" s="11">
        <v>9</v>
      </c>
      <c r="K35" s="11">
        <v>0</v>
      </c>
      <c r="L35" s="11">
        <f t="shared" ref="L35:Q35" si="2">COUNT(L9:L32)</f>
        <v>0</v>
      </c>
      <c r="M35" s="11">
        <f t="shared" si="2"/>
        <v>0</v>
      </c>
      <c r="N35" s="11">
        <f t="shared" si="2"/>
        <v>0</v>
      </c>
      <c r="O35" s="11">
        <f t="shared" si="2"/>
        <v>0</v>
      </c>
      <c r="P35" s="11">
        <f t="shared" si="2"/>
        <v>0</v>
      </c>
      <c r="Q35" s="11">
        <f t="shared" si="2"/>
        <v>0</v>
      </c>
    </row>
    <row r="36" spans="3:17">
      <c r="C36" s="45"/>
      <c r="D36" s="45"/>
      <c r="E36" s="1"/>
      <c r="H36" s="57" t="s">
        <v>16</v>
      </c>
      <c r="I36" s="57"/>
      <c r="J36" s="12">
        <f>J33/J35</f>
        <v>1</v>
      </c>
      <c r="K36" s="13" t="e">
        <f t="shared" ref="K36:Q36" si="3">K33/K35</f>
        <v>#DIV/0!</v>
      </c>
      <c r="L36" s="13" t="e">
        <f t="shared" si="3"/>
        <v>#DIV/0!</v>
      </c>
      <c r="M36" s="13" t="e">
        <f t="shared" si="3"/>
        <v>#DIV/0!</v>
      </c>
      <c r="N36" s="13" t="e">
        <f t="shared" si="3"/>
        <v>#DIV/0!</v>
      </c>
      <c r="O36" s="13" t="e">
        <f t="shared" si="3"/>
        <v>#DIV/0!</v>
      </c>
      <c r="P36" s="13" t="e">
        <f t="shared" si="3"/>
        <v>#DIV/0!</v>
      </c>
      <c r="Q36" s="13" t="e">
        <f t="shared" si="3"/>
        <v>#DIV/0!</v>
      </c>
    </row>
    <row r="37" spans="3:17">
      <c r="C37" s="45"/>
      <c r="D37" s="45"/>
      <c r="E37" s="1"/>
      <c r="H37" s="57" t="s">
        <v>17</v>
      </c>
      <c r="I37" s="57"/>
      <c r="J37" s="12">
        <f>J34/J35</f>
        <v>0</v>
      </c>
      <c r="K37" s="12" t="e">
        <f t="shared" ref="K37:Q37" si="4">K34/K35</f>
        <v>#DIV/0!</v>
      </c>
      <c r="L37" s="13" t="e">
        <f t="shared" si="4"/>
        <v>#DIV/0!</v>
      </c>
      <c r="M37" s="13" t="e">
        <f t="shared" si="4"/>
        <v>#DIV/0!</v>
      </c>
      <c r="N37" s="13" t="e">
        <f t="shared" si="4"/>
        <v>#DIV/0!</v>
      </c>
      <c r="O37" s="13" t="e">
        <f t="shared" si="4"/>
        <v>#DIV/0!</v>
      </c>
      <c r="P37" s="13" t="e">
        <f t="shared" si="4"/>
        <v>#DIV/0!</v>
      </c>
      <c r="Q37" s="13" t="e">
        <f t="shared" si="4"/>
        <v>#DIV/0!</v>
      </c>
    </row>
    <row r="38" spans="3:17">
      <c r="C38" s="45"/>
      <c r="D38" s="45"/>
      <c r="E38" s="7"/>
    </row>
    <row r="39" spans="3:17">
      <c r="C39" s="1"/>
      <c r="D39" s="1"/>
      <c r="E39" s="7"/>
    </row>
    <row r="40" spans="3:17">
      <c r="J40" s="55" t="s">
        <v>26</v>
      </c>
      <c r="K40" s="55"/>
      <c r="L40" s="55"/>
      <c r="M40" s="55"/>
      <c r="N40" s="55"/>
      <c r="O40" s="55"/>
      <c r="P40" s="55"/>
    </row>
    <row r="41" spans="3:17">
      <c r="J41" s="56" t="s">
        <v>18</v>
      </c>
      <c r="K41" s="56"/>
      <c r="L41" s="56"/>
      <c r="M41" s="56"/>
      <c r="N41" s="56"/>
      <c r="O41" s="56"/>
      <c r="P41" s="56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zoomScale="154" zoomScaleNormal="154" workbookViewId="0">
      <selection activeCell="L45" sqref="L4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>
      <c r="C4" t="s">
        <v>0</v>
      </c>
      <c r="D4" s="42" t="s">
        <v>94</v>
      </c>
      <c r="E4" s="42"/>
      <c r="F4" s="42"/>
      <c r="G4" s="42"/>
      <c r="I4" t="s">
        <v>1</v>
      </c>
      <c r="J4" s="43" t="s">
        <v>95</v>
      </c>
      <c r="K4" s="43"/>
      <c r="M4" t="s">
        <v>2</v>
      </c>
      <c r="N4" s="44">
        <v>45357</v>
      </c>
      <c r="O4" s="44"/>
    </row>
    <row r="5" spans="2:18" ht="6.75" customHeight="1">
      <c r="D5" s="5"/>
      <c r="E5" s="5"/>
      <c r="F5" s="5"/>
      <c r="G5" s="5"/>
    </row>
    <row r="6" spans="2:18">
      <c r="C6" t="s">
        <v>3</v>
      </c>
      <c r="D6" s="43" t="s">
        <v>92</v>
      </c>
      <c r="E6" s="43"/>
      <c r="F6" s="43"/>
      <c r="G6" s="43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/>
    <row r="8" spans="2:18" ht="15.75" thickBot="1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30">
        <f>'[1]Table 14'!A4</f>
        <v>1</v>
      </c>
      <c r="C9" s="31" t="str">
        <f>'[1]Table 14'!B4</f>
        <v>211U0124</v>
      </c>
      <c r="D9" s="33" t="str">
        <f>'[1]Table 14'!C4</f>
        <v>AGUILERA ROMAN ORLANDO</v>
      </c>
      <c r="E9" s="26"/>
      <c r="F9" s="26"/>
      <c r="G9" s="26"/>
      <c r="H9" s="26"/>
      <c r="I9" s="27"/>
      <c r="J9" s="25">
        <v>75</v>
      </c>
      <c r="K9" s="25"/>
      <c r="L9" s="25"/>
      <c r="M9" s="25"/>
      <c r="N9" s="25"/>
      <c r="O9" s="25"/>
      <c r="P9" s="25"/>
      <c r="Q9" s="9"/>
    </row>
    <row r="10" spans="2:18" ht="15.75" thickBot="1">
      <c r="B10" s="30">
        <f>'[1]Table 14'!A5</f>
        <v>2</v>
      </c>
      <c r="C10" s="32" t="str">
        <f>'[1]Table 14'!B5</f>
        <v>211U0552</v>
      </c>
      <c r="D10" s="33" t="str">
        <f>'[1]Table 14'!C5</f>
        <v>ALCALA CABRERA GERARDO</v>
      </c>
      <c r="E10" s="26"/>
      <c r="F10" s="26"/>
      <c r="G10" s="26"/>
      <c r="H10" s="26"/>
      <c r="I10" s="27"/>
      <c r="J10" s="25">
        <v>70</v>
      </c>
      <c r="K10" s="25"/>
      <c r="L10" s="25"/>
      <c r="M10" s="25"/>
      <c r="N10" s="25"/>
      <c r="O10" s="25"/>
      <c r="P10" s="25"/>
      <c r="Q10" s="9"/>
    </row>
    <row r="11" spans="2:18" ht="15.75" thickBot="1">
      <c r="B11" s="30">
        <f>'[1]Table 14'!A6</f>
        <v>3</v>
      </c>
      <c r="C11" s="32" t="str">
        <f>'[1]Table 14'!B6</f>
        <v>211U0607</v>
      </c>
      <c r="D11" s="33" t="str">
        <f>'[1]Table 14'!C6</f>
        <v>ATAXCA PEREZ LIZETTE DE LOS ANGELES</v>
      </c>
      <c r="E11" s="26"/>
      <c r="F11" s="26"/>
      <c r="G11" s="26"/>
      <c r="H11" s="26"/>
      <c r="I11" s="27"/>
      <c r="J11" s="25">
        <v>100</v>
      </c>
      <c r="K11" s="25"/>
      <c r="L11" s="25"/>
      <c r="M11" s="25"/>
      <c r="N11" s="25"/>
      <c r="O11" s="25"/>
      <c r="P11" s="25"/>
      <c r="Q11" s="9"/>
    </row>
    <row r="12" spans="2:18" ht="15.75" thickBot="1">
      <c r="B12" s="30">
        <f>'[1]Table 14'!A7</f>
        <v>4</v>
      </c>
      <c r="C12" s="32" t="str">
        <f>'[1]Table 14'!B7</f>
        <v>211U0126</v>
      </c>
      <c r="D12" s="59" t="str">
        <f>'[1]Table 14'!C7</f>
        <v>BELLOMO DOMINGUEZ CONRADO SEBASTIAN</v>
      </c>
      <c r="E12" s="38" t="s">
        <v>40</v>
      </c>
      <c r="F12" s="38" t="s">
        <v>40</v>
      </c>
      <c r="G12" s="38" t="s">
        <v>40</v>
      </c>
      <c r="H12" s="38" t="s">
        <v>40</v>
      </c>
      <c r="I12" s="39" t="s">
        <v>40</v>
      </c>
      <c r="J12" s="4">
        <v>100</v>
      </c>
      <c r="K12" s="4"/>
      <c r="L12" s="4"/>
      <c r="M12" s="4"/>
      <c r="N12" s="4"/>
      <c r="O12" s="4"/>
      <c r="P12" s="4"/>
      <c r="Q12" s="9"/>
    </row>
    <row r="13" spans="2:18" ht="15.75" thickBot="1">
      <c r="B13" s="30">
        <f>'[1]Table 14'!A8</f>
        <v>5</v>
      </c>
      <c r="C13" s="32" t="str">
        <f>'[1]Table 14'!B8</f>
        <v>211U0130</v>
      </c>
      <c r="D13" s="59" t="str">
        <f>'[1]Table 14'!C8</f>
        <v>BUSTAMANTE SANTOS JOSE MIGUEL</v>
      </c>
      <c r="E13" s="38" t="s">
        <v>41</v>
      </c>
      <c r="F13" s="38" t="s">
        <v>41</v>
      </c>
      <c r="G13" s="38" t="s">
        <v>41</v>
      </c>
      <c r="H13" s="38" t="s">
        <v>41</v>
      </c>
      <c r="I13" s="39" t="s">
        <v>41</v>
      </c>
      <c r="J13" s="4">
        <v>100</v>
      </c>
      <c r="K13" s="4"/>
      <c r="L13" s="4"/>
      <c r="M13" s="4"/>
      <c r="N13" s="4"/>
      <c r="O13" s="4"/>
      <c r="P13" s="4"/>
      <c r="Q13" s="9"/>
    </row>
    <row r="14" spans="2:18" ht="15.75" thickBot="1">
      <c r="B14" s="30">
        <f>'[1]Table 14'!A9</f>
        <v>6</v>
      </c>
      <c r="C14" s="32" t="str">
        <f>'[1]Table 14'!B9</f>
        <v>211U0131</v>
      </c>
      <c r="D14" s="59" t="str">
        <f>'[1]Table 14'!C9</f>
        <v>CASTILLO ESCRIBANO RICARDO</v>
      </c>
      <c r="E14" s="38" t="s">
        <v>42</v>
      </c>
      <c r="F14" s="38" t="s">
        <v>42</v>
      </c>
      <c r="G14" s="38" t="s">
        <v>42</v>
      </c>
      <c r="H14" s="38" t="s">
        <v>42</v>
      </c>
      <c r="I14" s="39" t="s">
        <v>42</v>
      </c>
      <c r="J14" s="4">
        <v>100</v>
      </c>
      <c r="K14" s="4"/>
      <c r="L14" s="4"/>
      <c r="M14" s="4"/>
      <c r="N14" s="4"/>
      <c r="O14" s="4"/>
      <c r="P14" s="4"/>
      <c r="Q14" s="9"/>
    </row>
    <row r="15" spans="2:18" ht="15.75" thickBot="1">
      <c r="B15" s="30">
        <f>'[1]Table 14'!A10</f>
        <v>7</v>
      </c>
      <c r="C15" s="32" t="str">
        <f>'[1]Table 14'!B10</f>
        <v>211U0132</v>
      </c>
      <c r="D15" s="59" t="str">
        <f>'[1]Table 14'!C10</f>
        <v>CASTILLO SEBA BRIAN DE JESUS</v>
      </c>
      <c r="E15" s="38" t="s">
        <v>43</v>
      </c>
      <c r="F15" s="38" t="s">
        <v>43</v>
      </c>
      <c r="G15" s="38" t="s">
        <v>43</v>
      </c>
      <c r="H15" s="38" t="s">
        <v>43</v>
      </c>
      <c r="I15" s="39" t="s">
        <v>43</v>
      </c>
      <c r="J15" s="4">
        <v>100</v>
      </c>
      <c r="K15" s="4"/>
      <c r="L15" s="4"/>
      <c r="M15" s="4"/>
      <c r="N15" s="4"/>
      <c r="O15" s="4"/>
      <c r="P15" s="4"/>
      <c r="Q15" s="9"/>
    </row>
    <row r="16" spans="2:18" ht="15.75" thickBot="1">
      <c r="B16" s="30">
        <f>'[1]Table 14'!A11</f>
        <v>8</v>
      </c>
      <c r="C16" s="32" t="str">
        <f>'[1]Table 14'!B11</f>
        <v>211U0134</v>
      </c>
      <c r="D16" s="59" t="str">
        <f>'[1]Table 14'!C11</f>
        <v>CINTA SEBA JOSUE DAVID</v>
      </c>
      <c r="E16" s="38" t="s">
        <v>44</v>
      </c>
      <c r="F16" s="38" t="s">
        <v>44</v>
      </c>
      <c r="G16" s="38" t="s">
        <v>44</v>
      </c>
      <c r="H16" s="38" t="s">
        <v>44</v>
      </c>
      <c r="I16" s="39" t="s">
        <v>44</v>
      </c>
      <c r="J16" s="4">
        <v>100</v>
      </c>
      <c r="K16" s="4"/>
      <c r="L16" s="4"/>
      <c r="M16" s="4"/>
      <c r="N16" s="4"/>
      <c r="O16" s="4"/>
      <c r="P16" s="4"/>
      <c r="Q16" s="9"/>
    </row>
    <row r="17" spans="2:17" ht="15.75" thickBot="1">
      <c r="B17" s="30">
        <f>'[1]Table 14'!A12</f>
        <v>9</v>
      </c>
      <c r="C17" s="32" t="str">
        <f>'[1]Table 14'!B12</f>
        <v>211U0135</v>
      </c>
      <c r="D17" s="59" t="str">
        <f>'[1]Table 14'!C12</f>
        <v>CONDE RIOS ANA CRISTINA</v>
      </c>
      <c r="E17" s="38" t="s">
        <v>45</v>
      </c>
      <c r="F17" s="38" t="s">
        <v>45</v>
      </c>
      <c r="G17" s="38" t="s">
        <v>45</v>
      </c>
      <c r="H17" s="38" t="s">
        <v>45</v>
      </c>
      <c r="I17" s="39" t="s">
        <v>45</v>
      </c>
      <c r="J17" s="4">
        <v>100</v>
      </c>
      <c r="K17" s="4"/>
      <c r="L17" s="4"/>
      <c r="M17" s="4"/>
      <c r="N17" s="4"/>
      <c r="O17" s="4"/>
      <c r="P17" s="4"/>
      <c r="Q17" s="9"/>
    </row>
    <row r="18" spans="2:17" ht="15.75" thickBot="1">
      <c r="B18" s="30">
        <f>'[1]Table 14'!A13</f>
        <v>10</v>
      </c>
      <c r="C18" s="32" t="str">
        <f>'[1]Table 14'!B13</f>
        <v>211U0136</v>
      </c>
      <c r="D18" s="59" t="str">
        <f>'[1]Table 14'!C13</f>
        <v>COTA SEBA ALLEN ANDRES</v>
      </c>
      <c r="E18" s="38" t="s">
        <v>46</v>
      </c>
      <c r="F18" s="38" t="s">
        <v>46</v>
      </c>
      <c r="G18" s="38" t="s">
        <v>46</v>
      </c>
      <c r="H18" s="38" t="s">
        <v>46</v>
      </c>
      <c r="I18" s="39" t="s">
        <v>46</v>
      </c>
      <c r="J18" s="4">
        <v>100</v>
      </c>
      <c r="K18" s="4"/>
      <c r="L18" s="4"/>
      <c r="M18" s="4"/>
      <c r="N18" s="4"/>
      <c r="O18" s="4"/>
      <c r="P18" s="4"/>
      <c r="Q18" s="9"/>
    </row>
    <row r="19" spans="2:17" ht="15.75" thickBot="1">
      <c r="B19" s="30">
        <f>'[1]Table 14'!A14</f>
        <v>11</v>
      </c>
      <c r="C19" s="32" t="str">
        <f>'[1]Table 14'!B14</f>
        <v>211U0138</v>
      </c>
      <c r="D19" s="59" t="str">
        <f>'[1]Table 14'!C14</f>
        <v>DEL MORAL CAMACHO JOSE ANTONIO</v>
      </c>
      <c r="E19" s="38" t="s">
        <v>47</v>
      </c>
      <c r="F19" s="38" t="s">
        <v>47</v>
      </c>
      <c r="G19" s="38" t="s">
        <v>47</v>
      </c>
      <c r="H19" s="38" t="s">
        <v>47</v>
      </c>
      <c r="I19" s="39" t="s">
        <v>47</v>
      </c>
      <c r="J19" s="4">
        <v>95</v>
      </c>
      <c r="K19" s="4"/>
      <c r="L19" s="4"/>
      <c r="M19" s="4"/>
      <c r="N19" s="4"/>
      <c r="O19" s="4"/>
      <c r="P19" s="4"/>
      <c r="Q19" s="9"/>
    </row>
    <row r="20" spans="2:17" ht="15.75" thickBot="1">
      <c r="B20" s="30">
        <f>'[1]Table 14'!A15</f>
        <v>12</v>
      </c>
      <c r="C20" s="32" t="str">
        <f>'[1]Table 14'!B15</f>
        <v>211U0139</v>
      </c>
      <c r="D20" s="59" t="str">
        <f>'[1]Table 14'!C15</f>
        <v>DOMINGUEZ PUCHETA ALEJANDRO</v>
      </c>
      <c r="E20" s="38" t="s">
        <v>48</v>
      </c>
      <c r="F20" s="38" t="s">
        <v>48</v>
      </c>
      <c r="G20" s="38" t="s">
        <v>48</v>
      </c>
      <c r="H20" s="38" t="s">
        <v>48</v>
      </c>
      <c r="I20" s="39" t="s">
        <v>48</v>
      </c>
      <c r="J20" s="4">
        <v>70</v>
      </c>
      <c r="K20" s="4"/>
      <c r="L20" s="4"/>
      <c r="M20" s="4"/>
      <c r="N20" s="4"/>
      <c r="O20" s="4"/>
      <c r="P20" s="4"/>
      <c r="Q20" s="9"/>
    </row>
    <row r="21" spans="2:17" ht="15.75" thickBot="1">
      <c r="B21" s="30">
        <f>'[1]Table 14'!A16</f>
        <v>13</v>
      </c>
      <c r="C21" s="32" t="str">
        <f>'[1]Table 14'!B16</f>
        <v>211U0556</v>
      </c>
      <c r="D21" s="59" t="str">
        <f>'[1]Table 14'!C16</f>
        <v>FERMAN AVENDAÑO FLOR DEL CARMEN</v>
      </c>
      <c r="E21" s="38" t="s">
        <v>49</v>
      </c>
      <c r="F21" s="38" t="s">
        <v>49</v>
      </c>
      <c r="G21" s="38" t="s">
        <v>49</v>
      </c>
      <c r="H21" s="38" t="s">
        <v>49</v>
      </c>
      <c r="I21" s="39" t="s">
        <v>49</v>
      </c>
      <c r="J21" s="4">
        <v>95</v>
      </c>
      <c r="K21" s="4"/>
      <c r="L21" s="4"/>
      <c r="M21" s="4"/>
      <c r="N21" s="4"/>
      <c r="O21" s="4"/>
      <c r="P21" s="4"/>
      <c r="Q21" s="9"/>
    </row>
    <row r="22" spans="2:17" ht="15.75" thickBot="1">
      <c r="B22" s="30">
        <f>'[1]Table 14'!A17</f>
        <v>14</v>
      </c>
      <c r="C22" s="32" t="str">
        <f>'[1]Table 14'!B17</f>
        <v>211U0141</v>
      </c>
      <c r="D22" s="59" t="str">
        <f>'[1]Table 14'!C17</f>
        <v>FIGUEROA CORRO JUNI ALAN</v>
      </c>
      <c r="E22" s="38" t="s">
        <v>50</v>
      </c>
      <c r="F22" s="38" t="s">
        <v>50</v>
      </c>
      <c r="G22" s="38" t="s">
        <v>50</v>
      </c>
      <c r="H22" s="38" t="s">
        <v>50</v>
      </c>
      <c r="I22" s="39" t="s">
        <v>50</v>
      </c>
      <c r="J22" s="4">
        <v>75</v>
      </c>
      <c r="K22" s="4"/>
      <c r="L22" s="4"/>
      <c r="M22" s="4"/>
      <c r="N22" s="4"/>
      <c r="O22" s="4"/>
      <c r="P22" s="4"/>
      <c r="Q22" s="9"/>
    </row>
    <row r="23" spans="2:17" ht="15.75" thickBot="1">
      <c r="B23" s="30">
        <f>'[1]Table 14'!A18</f>
        <v>15</v>
      </c>
      <c r="C23" s="32" t="str">
        <f>'[1]Table 14'!B18</f>
        <v>211U0610</v>
      </c>
      <c r="D23" s="59" t="str">
        <f>'[1]Table 14'!C18</f>
        <v>GONZALEZ ROMERO CARLOS MANUEL</v>
      </c>
      <c r="E23" s="38" t="s">
        <v>51</v>
      </c>
      <c r="F23" s="38" t="s">
        <v>51</v>
      </c>
      <c r="G23" s="38" t="s">
        <v>51</v>
      </c>
      <c r="H23" s="38" t="s">
        <v>51</v>
      </c>
      <c r="I23" s="39" t="s">
        <v>51</v>
      </c>
      <c r="J23" s="4">
        <v>100</v>
      </c>
      <c r="K23" s="4"/>
      <c r="L23" s="4"/>
      <c r="M23" s="4"/>
      <c r="N23" s="4"/>
      <c r="O23" s="4"/>
      <c r="P23" s="4"/>
      <c r="Q23" s="9"/>
    </row>
    <row r="24" spans="2:17" ht="15.75" thickBot="1">
      <c r="B24" s="30">
        <f>'[1]Table 14'!A19</f>
        <v>16</v>
      </c>
      <c r="C24" s="32" t="str">
        <f>'[1]Table 14'!B19</f>
        <v>211U0608</v>
      </c>
      <c r="D24" s="59" t="str">
        <f>'[1]Table 14'!C19</f>
        <v>GUERRERO CARMONA HERNAN ANTONIO</v>
      </c>
      <c r="E24" s="38" t="s">
        <v>52</v>
      </c>
      <c r="F24" s="38" t="s">
        <v>52</v>
      </c>
      <c r="G24" s="38" t="s">
        <v>52</v>
      </c>
      <c r="H24" s="38" t="s">
        <v>52</v>
      </c>
      <c r="I24" s="39" t="s">
        <v>52</v>
      </c>
      <c r="J24" s="4">
        <v>100</v>
      </c>
      <c r="K24" s="4"/>
      <c r="L24" s="4"/>
      <c r="M24" s="4"/>
      <c r="N24" s="4"/>
      <c r="O24" s="4"/>
      <c r="P24" s="4"/>
      <c r="Q24" s="9"/>
    </row>
    <row r="25" spans="2:17" ht="15.75" thickBot="1">
      <c r="B25" s="30">
        <f>'[1]Table 14'!A20</f>
        <v>17</v>
      </c>
      <c r="C25" s="32" t="str">
        <f>'[1]Table 14'!B20</f>
        <v>211U0145</v>
      </c>
      <c r="D25" s="59" t="str">
        <f>'[1]Table 14'!C20</f>
        <v>LIRA VELA JOSE ALBERTO</v>
      </c>
      <c r="E25" s="38" t="s">
        <v>53</v>
      </c>
      <c r="F25" s="38" t="s">
        <v>53</v>
      </c>
      <c r="G25" s="38" t="s">
        <v>53</v>
      </c>
      <c r="H25" s="38" t="s">
        <v>53</v>
      </c>
      <c r="I25" s="39" t="s">
        <v>53</v>
      </c>
      <c r="J25" s="4">
        <v>100</v>
      </c>
      <c r="K25" s="4"/>
      <c r="L25" s="4"/>
      <c r="M25" s="4"/>
      <c r="N25" s="4"/>
      <c r="O25" s="4"/>
      <c r="P25" s="4"/>
      <c r="Q25" s="9"/>
    </row>
    <row r="26" spans="2:17" ht="15.75" thickBot="1">
      <c r="B26" s="30">
        <f>'[1]Table 14'!A21</f>
        <v>18</v>
      </c>
      <c r="C26" s="32" t="str">
        <f>'[1]Table 14'!B21</f>
        <v>191U0126</v>
      </c>
      <c r="D26" s="59" t="str">
        <f>'[1]Table 14'!C21</f>
        <v>LOPEZ FIGUEROLA BRANDON LUIS</v>
      </c>
      <c r="E26" s="38" t="s">
        <v>54</v>
      </c>
      <c r="F26" s="38" t="s">
        <v>54</v>
      </c>
      <c r="G26" s="38" t="s">
        <v>54</v>
      </c>
      <c r="H26" s="38" t="s">
        <v>54</v>
      </c>
      <c r="I26" s="39" t="s">
        <v>54</v>
      </c>
      <c r="J26" s="4">
        <v>100</v>
      </c>
      <c r="K26" s="4"/>
      <c r="L26" s="4"/>
      <c r="M26" s="4"/>
      <c r="N26" s="4"/>
      <c r="O26" s="4"/>
      <c r="P26" s="4"/>
      <c r="Q26" s="9"/>
    </row>
    <row r="27" spans="2:17" ht="15.75" thickBot="1">
      <c r="B27" s="30">
        <f>'[1]Table 14'!A22</f>
        <v>19</v>
      </c>
      <c r="C27" s="32" t="str">
        <f>'[1]Table 14'!B22</f>
        <v>211U0146</v>
      </c>
      <c r="D27" s="59" t="str">
        <f>'[1]Table 14'!C22</f>
        <v>LUCHO ATAXCA ANGEL MANUEL</v>
      </c>
      <c r="E27" s="38" t="s">
        <v>55</v>
      </c>
      <c r="F27" s="38" t="s">
        <v>55</v>
      </c>
      <c r="G27" s="38" t="s">
        <v>55</v>
      </c>
      <c r="H27" s="38" t="s">
        <v>55</v>
      </c>
      <c r="I27" s="39" t="s">
        <v>55</v>
      </c>
      <c r="J27" s="4">
        <v>100</v>
      </c>
      <c r="K27" s="4"/>
      <c r="L27" s="4"/>
      <c r="M27" s="4"/>
      <c r="N27" s="4"/>
      <c r="O27" s="4"/>
      <c r="P27" s="4"/>
      <c r="Q27" s="9"/>
    </row>
    <row r="28" spans="2:17" ht="15.75" thickBot="1">
      <c r="B28" s="30">
        <f>'[1]Table 14'!A23</f>
        <v>20</v>
      </c>
      <c r="C28" s="32" t="str">
        <f>'[1]Table 14'!B23</f>
        <v>211U0147</v>
      </c>
      <c r="D28" s="59" t="str">
        <f>'[1]Table 14'!C23</f>
        <v>MALAGA GRACIA JESUS ALBERTO</v>
      </c>
      <c r="E28" s="38" t="s">
        <v>56</v>
      </c>
      <c r="F28" s="38" t="s">
        <v>56</v>
      </c>
      <c r="G28" s="38" t="s">
        <v>56</v>
      </c>
      <c r="H28" s="38" t="s">
        <v>56</v>
      </c>
      <c r="I28" s="39" t="s">
        <v>56</v>
      </c>
      <c r="J28" s="4">
        <v>100</v>
      </c>
      <c r="K28" s="4"/>
      <c r="L28" s="4"/>
      <c r="M28" s="4"/>
      <c r="N28" s="4"/>
      <c r="O28" s="4"/>
      <c r="P28" s="4"/>
      <c r="Q28" s="9"/>
    </row>
    <row r="29" spans="2:17" ht="15.75" thickBot="1">
      <c r="B29" s="30">
        <f>'[1]Table 14'!A24</f>
        <v>21</v>
      </c>
      <c r="C29" s="32" t="str">
        <f>'[1]Table 14'!B24</f>
        <v>211U0562</v>
      </c>
      <c r="D29" s="59" t="str">
        <f>'[1]Table 14'!C24</f>
        <v>MIL LOPEZ ANTONIO CARLOS</v>
      </c>
      <c r="E29" s="38" t="s">
        <v>57</v>
      </c>
      <c r="F29" s="38" t="s">
        <v>57</v>
      </c>
      <c r="G29" s="38" t="s">
        <v>57</v>
      </c>
      <c r="H29" s="38" t="s">
        <v>57</v>
      </c>
      <c r="I29" s="39" t="s">
        <v>57</v>
      </c>
      <c r="J29" s="4">
        <v>100</v>
      </c>
      <c r="K29" s="4"/>
      <c r="L29" s="4"/>
      <c r="M29" s="4"/>
      <c r="N29" s="4"/>
      <c r="O29" s="4"/>
      <c r="P29" s="4"/>
      <c r="Q29" s="9"/>
    </row>
    <row r="30" spans="2:17" ht="15.75" thickBot="1">
      <c r="B30" s="30">
        <f>'[1]Table 14'!A25</f>
        <v>22</v>
      </c>
      <c r="C30" s="32" t="str">
        <f>'[1]Table 14'!B25</f>
        <v>221U0812</v>
      </c>
      <c r="D30" s="59" t="str">
        <f>'[1]Table 14'!C25</f>
        <v>MORENO PUCHETA JESUS EMILIO</v>
      </c>
      <c r="E30" s="38" t="s">
        <v>58</v>
      </c>
      <c r="F30" s="38" t="s">
        <v>58</v>
      </c>
      <c r="G30" s="38" t="s">
        <v>58</v>
      </c>
      <c r="H30" s="38" t="s">
        <v>58</v>
      </c>
      <c r="I30" s="39" t="s">
        <v>58</v>
      </c>
      <c r="J30" s="4">
        <v>100</v>
      </c>
      <c r="K30" s="4"/>
      <c r="L30" s="4"/>
      <c r="M30" s="4"/>
      <c r="N30" s="4"/>
      <c r="O30" s="4"/>
      <c r="P30" s="4"/>
      <c r="Q30" s="9"/>
    </row>
    <row r="31" spans="2:17" ht="15.75" thickBot="1">
      <c r="B31" s="30">
        <f>'[1]Table 14'!A26</f>
        <v>23</v>
      </c>
      <c r="C31" s="32" t="str">
        <f>'[1]Table 14'!B26</f>
        <v>211U0152</v>
      </c>
      <c r="D31" s="59" t="str">
        <f>'[1]Table 14'!C26</f>
        <v>PALACIOS HERNANDEZ EDUARDO</v>
      </c>
      <c r="E31" s="38" t="s">
        <v>59</v>
      </c>
      <c r="F31" s="38" t="s">
        <v>59</v>
      </c>
      <c r="G31" s="38" t="s">
        <v>59</v>
      </c>
      <c r="H31" s="38" t="s">
        <v>59</v>
      </c>
      <c r="I31" s="39" t="s">
        <v>59</v>
      </c>
      <c r="J31" s="4">
        <v>100</v>
      </c>
      <c r="K31" s="4"/>
      <c r="L31" s="4"/>
      <c r="M31" s="4"/>
      <c r="N31" s="4"/>
      <c r="O31" s="4"/>
      <c r="P31" s="4"/>
      <c r="Q31" s="9"/>
    </row>
    <row r="32" spans="2:17" ht="15.75" thickBot="1">
      <c r="B32" s="30">
        <f>'[1]Table 14'!A27</f>
        <v>24</v>
      </c>
      <c r="C32" s="32" t="str">
        <f>'[1]Table 14'!B27</f>
        <v>211U0153</v>
      </c>
      <c r="D32" s="59" t="str">
        <f>'[1]Table 14'!C27</f>
        <v>RAMIREZ HERRERA CRISTIAN ALBERTO</v>
      </c>
      <c r="E32" s="38" t="s">
        <v>60</v>
      </c>
      <c r="F32" s="38" t="s">
        <v>60</v>
      </c>
      <c r="G32" s="38" t="s">
        <v>60</v>
      </c>
      <c r="H32" s="38" t="s">
        <v>60</v>
      </c>
      <c r="I32" s="39" t="s">
        <v>60</v>
      </c>
      <c r="J32" s="4" t="s">
        <v>24</v>
      </c>
      <c r="K32" s="4"/>
      <c r="L32" s="4"/>
      <c r="M32" s="4"/>
      <c r="N32" s="4"/>
      <c r="O32" s="4"/>
      <c r="P32" s="4"/>
      <c r="Q32" s="9"/>
    </row>
    <row r="33" spans="2:17" ht="15.75" thickBot="1">
      <c r="B33" s="30">
        <f>'[1]Table 14'!A28</f>
        <v>25</v>
      </c>
      <c r="C33" s="32" t="str">
        <f>'[1]Table 14'!B28</f>
        <v>181U0159</v>
      </c>
      <c r="D33" s="59" t="str">
        <f>'[1]Table 14'!C28</f>
        <v>REYES HERNANDEZ CARLOS EDUARDO</v>
      </c>
      <c r="E33" s="38" t="s">
        <v>61</v>
      </c>
      <c r="F33" s="38" t="s">
        <v>61</v>
      </c>
      <c r="G33" s="38" t="s">
        <v>61</v>
      </c>
      <c r="H33" s="38" t="s">
        <v>61</v>
      </c>
      <c r="I33" s="39" t="s">
        <v>61</v>
      </c>
      <c r="J33" s="4">
        <v>100</v>
      </c>
      <c r="K33" s="4"/>
      <c r="L33" s="4"/>
      <c r="M33" s="4"/>
      <c r="N33" s="4"/>
      <c r="O33" s="4"/>
      <c r="P33" s="4"/>
      <c r="Q33" s="9"/>
    </row>
    <row r="34" spans="2:17" ht="15.75" thickBot="1">
      <c r="B34" s="30">
        <f>'[1]Table 14'!A29</f>
        <v>26</v>
      </c>
      <c r="C34" s="32" t="str">
        <f>'[1]Table 14'!B29</f>
        <v>211U0155</v>
      </c>
      <c r="D34" s="59" t="str">
        <f>'[1]Table 14'!C29</f>
        <v>RIVEYRO VILLEGAS JOSUE YAHIR</v>
      </c>
      <c r="E34" s="38" t="s">
        <v>62</v>
      </c>
      <c r="F34" s="38" t="s">
        <v>62</v>
      </c>
      <c r="G34" s="38" t="s">
        <v>62</v>
      </c>
      <c r="H34" s="38" t="s">
        <v>62</v>
      </c>
      <c r="I34" s="39" t="s">
        <v>62</v>
      </c>
      <c r="J34" s="4">
        <v>100</v>
      </c>
      <c r="K34" s="4"/>
      <c r="L34" s="4"/>
      <c r="M34" s="4"/>
      <c r="N34" s="4"/>
      <c r="O34" s="4"/>
      <c r="P34" s="4"/>
      <c r="Q34" s="9"/>
    </row>
    <row r="35" spans="2:17" ht="15.75" thickBot="1">
      <c r="B35" s="30">
        <f>'[1]Table 14'!A30</f>
        <v>27</v>
      </c>
      <c r="C35" s="32" t="str">
        <f>'[1]Table 14'!B30</f>
        <v>211U0161</v>
      </c>
      <c r="D35" s="59" t="str">
        <f>'[1]Table 14'!C30</f>
        <v>SIXTEGA ANDRADE ROBERTO DE JESUS</v>
      </c>
      <c r="E35" s="38" t="s">
        <v>63</v>
      </c>
      <c r="F35" s="38" t="s">
        <v>63</v>
      </c>
      <c r="G35" s="38" t="s">
        <v>63</v>
      </c>
      <c r="H35" s="38" t="s">
        <v>63</v>
      </c>
      <c r="I35" s="39" t="s">
        <v>63</v>
      </c>
      <c r="J35" s="4">
        <v>100</v>
      </c>
      <c r="K35" s="4"/>
      <c r="L35" s="4"/>
      <c r="M35" s="4"/>
      <c r="N35" s="4"/>
      <c r="O35" s="4"/>
      <c r="P35" s="4"/>
      <c r="Q35" s="9"/>
    </row>
    <row r="36" spans="2:17" ht="15.75" thickBot="1">
      <c r="B36" s="30">
        <f>'[1]Table 14'!A31</f>
        <v>28</v>
      </c>
      <c r="C36" s="32" t="str">
        <f>'[1]Table 14'!B31</f>
        <v>211U0166</v>
      </c>
      <c r="D36" s="59" t="str">
        <f>'[1]Table 14'!C31</f>
        <v>TOTO BAUTISTA JOSE MANUEL</v>
      </c>
      <c r="E36" s="38" t="s">
        <v>64</v>
      </c>
      <c r="F36" s="38" t="s">
        <v>64</v>
      </c>
      <c r="G36" s="38" t="s">
        <v>64</v>
      </c>
      <c r="H36" s="38" t="s">
        <v>64</v>
      </c>
      <c r="I36" s="39" t="s">
        <v>64</v>
      </c>
      <c r="J36" s="4">
        <v>95</v>
      </c>
      <c r="K36" s="4"/>
      <c r="L36" s="4"/>
      <c r="M36" s="4"/>
      <c r="N36" s="4"/>
      <c r="O36" s="4"/>
      <c r="P36" s="4"/>
      <c r="Q36" s="9"/>
    </row>
    <row r="37" spans="2:17" ht="15.75" thickBot="1">
      <c r="B37" s="30">
        <f>'[1]Table 14'!A32</f>
        <v>29</v>
      </c>
      <c r="C37" s="32" t="str">
        <f>'[1]Table 14'!B32</f>
        <v>211U0167</v>
      </c>
      <c r="D37" s="59" t="str">
        <f>'[1]Table 14'!C32</f>
        <v>VELASCO CHIGUIL ARIEL ELIAS</v>
      </c>
      <c r="E37" s="38" t="s">
        <v>65</v>
      </c>
      <c r="F37" s="38" t="s">
        <v>65</v>
      </c>
      <c r="G37" s="38" t="s">
        <v>65</v>
      </c>
      <c r="H37" s="38" t="s">
        <v>65</v>
      </c>
      <c r="I37" s="39" t="s">
        <v>65</v>
      </c>
      <c r="J37" s="4">
        <v>100</v>
      </c>
      <c r="K37" s="4"/>
      <c r="L37" s="4"/>
      <c r="M37" s="4"/>
      <c r="N37" s="4"/>
      <c r="O37" s="4"/>
      <c r="P37" s="4"/>
      <c r="Q37" s="9"/>
    </row>
    <row r="38" spans="2:17" ht="15.75" thickBot="1">
      <c r="B38" s="30">
        <f>'[1]Table 14'!A33</f>
        <v>30</v>
      </c>
      <c r="C38" s="32" t="str">
        <f>'[1]Table 14'!B33</f>
        <v>211U0170</v>
      </c>
      <c r="D38" s="59" t="str">
        <f>'[1]Table 14'!C33</f>
        <v>XOLO ROSAS PEDRO DANIEL</v>
      </c>
      <c r="E38" s="38" t="s">
        <v>66</v>
      </c>
      <c r="F38" s="38" t="s">
        <v>66</v>
      </c>
      <c r="G38" s="38" t="s">
        <v>66</v>
      </c>
      <c r="H38" s="38" t="s">
        <v>66</v>
      </c>
      <c r="I38" s="39" t="s">
        <v>66</v>
      </c>
      <c r="J38" s="4">
        <v>100</v>
      </c>
      <c r="K38" s="4"/>
      <c r="L38" s="4"/>
      <c r="M38" s="4"/>
      <c r="N38" s="4"/>
      <c r="O38" s="4"/>
      <c r="P38" s="4"/>
      <c r="Q38" s="9"/>
    </row>
    <row r="39" spans="2:17" ht="15.75" thickBot="1">
      <c r="B39" s="30">
        <f>'[1]Table 14'!A34</f>
        <v>31</v>
      </c>
      <c r="C39" s="32" t="str">
        <f>'[1]Table 14'!B34</f>
        <v>211U0171</v>
      </c>
      <c r="D39" s="59" t="str">
        <f>'[1]Table 14'!C34</f>
        <v>ZETINA CHIGO JHAIR ALEXIS</v>
      </c>
      <c r="E39" s="38" t="s">
        <v>67</v>
      </c>
      <c r="F39" s="38" t="s">
        <v>67</v>
      </c>
      <c r="G39" s="38" t="s">
        <v>67</v>
      </c>
      <c r="H39" s="38" t="s">
        <v>67</v>
      </c>
      <c r="I39" s="39" t="s">
        <v>67</v>
      </c>
      <c r="J39" s="4">
        <v>100</v>
      </c>
      <c r="K39" s="4"/>
      <c r="L39" s="4"/>
      <c r="M39" s="4"/>
      <c r="N39" s="4"/>
      <c r="O39" s="4"/>
      <c r="P39" s="4"/>
      <c r="Q39" s="9"/>
    </row>
    <row r="40" spans="2:17" ht="15.75" thickBot="1">
      <c r="B40" s="6"/>
      <c r="C40" s="24"/>
      <c r="D40" s="37"/>
      <c r="E40" s="38" t="s">
        <v>68</v>
      </c>
      <c r="F40" s="38" t="s">
        <v>68</v>
      </c>
      <c r="G40" s="38" t="s">
        <v>68</v>
      </c>
      <c r="H40" s="38" t="s">
        <v>68</v>
      </c>
      <c r="I40" s="39" t="s">
        <v>68</v>
      </c>
      <c r="J40" s="4"/>
      <c r="K40" s="4"/>
      <c r="L40" s="4"/>
      <c r="M40" s="4"/>
      <c r="N40" s="4"/>
      <c r="O40" s="4"/>
      <c r="P40" s="4"/>
      <c r="Q40" s="9"/>
    </row>
    <row r="41" spans="2:17" ht="15.75" thickBot="1">
      <c r="B41" s="22"/>
      <c r="C41" s="24"/>
      <c r="D41" s="37"/>
      <c r="E41" s="38" t="s">
        <v>69</v>
      </c>
      <c r="F41" s="38" t="s">
        <v>69</v>
      </c>
      <c r="G41" s="38" t="s">
        <v>69</v>
      </c>
      <c r="H41" s="38" t="s">
        <v>69</v>
      </c>
      <c r="I41" s="39" t="s">
        <v>69</v>
      </c>
      <c r="J41" s="21"/>
      <c r="K41" s="21"/>
      <c r="L41" s="21"/>
      <c r="M41" s="21"/>
      <c r="N41" s="21"/>
      <c r="O41" s="21"/>
      <c r="P41" s="21"/>
      <c r="Q41" s="9"/>
    </row>
    <row r="42" spans="2:17" ht="15.75" thickBot="1">
      <c r="B42" s="6"/>
      <c r="C42" s="24"/>
      <c r="D42" s="60"/>
      <c r="E42" s="61" t="s">
        <v>70</v>
      </c>
      <c r="F42" s="61" t="s">
        <v>70</v>
      </c>
      <c r="G42" s="61" t="s">
        <v>70</v>
      </c>
      <c r="H42" s="61" t="s">
        <v>70</v>
      </c>
      <c r="I42" s="62" t="s">
        <v>70</v>
      </c>
      <c r="J42" s="3"/>
      <c r="K42" s="3"/>
      <c r="L42" s="3"/>
      <c r="M42" s="3"/>
      <c r="N42" s="3"/>
      <c r="O42" s="3"/>
      <c r="P42" s="3"/>
      <c r="Q42" s="9">
        <f>SUM(J42:P42)/7</f>
        <v>0</v>
      </c>
    </row>
    <row r="43" spans="2:17">
      <c r="C43" s="45"/>
      <c r="D43" s="45"/>
      <c r="E43" s="1"/>
      <c r="H43" s="53" t="s">
        <v>19</v>
      </c>
      <c r="I43" s="53"/>
      <c r="J43" s="10">
        <f>COUNTIF(J9:J42,"&gt;=70")</f>
        <v>30</v>
      </c>
      <c r="K43" s="10">
        <f t="shared" ref="K43:P43" si="0">COUNTIF(K9:K42,"&gt;=70")</f>
        <v>0</v>
      </c>
      <c r="L43" s="10">
        <f t="shared" si="0"/>
        <v>0</v>
      </c>
      <c r="M43" s="10">
        <f t="shared" si="0"/>
        <v>0</v>
      </c>
      <c r="N43" s="10">
        <f t="shared" si="0"/>
        <v>0</v>
      </c>
      <c r="O43" s="10">
        <f t="shared" si="0"/>
        <v>0</v>
      </c>
      <c r="P43" s="10">
        <f t="shared" si="0"/>
        <v>0</v>
      </c>
      <c r="Q43" s="14">
        <f>COUNTIF(Q9:Q40,"&gt;=70")</f>
        <v>0</v>
      </c>
    </row>
    <row r="44" spans="2:17">
      <c r="C44" s="45"/>
      <c r="D44" s="45"/>
      <c r="E44" s="7"/>
      <c r="H44" s="54" t="s">
        <v>20</v>
      </c>
      <c r="I44" s="54"/>
      <c r="J44" s="11">
        <v>1</v>
      </c>
      <c r="K44" s="11">
        <f t="shared" ref="K44:Q44" si="1">COUNTIF(K9:K42,"&lt;70")</f>
        <v>0</v>
      </c>
      <c r="L44" s="11">
        <f t="shared" si="1"/>
        <v>0</v>
      </c>
      <c r="M44" s="11">
        <f t="shared" si="1"/>
        <v>0</v>
      </c>
      <c r="N44" s="11">
        <f t="shared" si="1"/>
        <v>0</v>
      </c>
      <c r="O44" s="11">
        <f t="shared" si="1"/>
        <v>0</v>
      </c>
      <c r="P44" s="11">
        <f t="shared" si="1"/>
        <v>0</v>
      </c>
      <c r="Q44" s="11">
        <f t="shared" si="1"/>
        <v>1</v>
      </c>
    </row>
    <row r="45" spans="2:17">
      <c r="C45" s="45"/>
      <c r="D45" s="45"/>
      <c r="E45" s="45"/>
      <c r="H45" s="54" t="s">
        <v>21</v>
      </c>
      <c r="I45" s="54"/>
      <c r="J45" s="11">
        <v>31</v>
      </c>
      <c r="K45" s="11">
        <f t="shared" ref="K45:Q45" si="2">COUNT(K9:K42)</f>
        <v>0</v>
      </c>
      <c r="L45" s="11">
        <f t="shared" si="2"/>
        <v>0</v>
      </c>
      <c r="M45" s="11">
        <f t="shared" si="2"/>
        <v>0</v>
      </c>
      <c r="N45" s="11">
        <f t="shared" si="2"/>
        <v>0</v>
      </c>
      <c r="O45" s="11">
        <f t="shared" si="2"/>
        <v>0</v>
      </c>
      <c r="P45" s="11">
        <f t="shared" si="2"/>
        <v>0</v>
      </c>
      <c r="Q45" s="11">
        <f t="shared" si="2"/>
        <v>1</v>
      </c>
    </row>
    <row r="46" spans="2:17">
      <c r="C46" s="45"/>
      <c r="D46" s="45"/>
      <c r="E46" s="1"/>
      <c r="H46" s="57" t="s">
        <v>16</v>
      </c>
      <c r="I46" s="57"/>
      <c r="J46" s="12">
        <f>J43/J45</f>
        <v>0.967741935483871</v>
      </c>
      <c r="K46" s="13" t="e">
        <f t="shared" ref="K46:Q46" si="3">K43/K45</f>
        <v>#DIV/0!</v>
      </c>
      <c r="L46" s="13" t="e">
        <f t="shared" si="3"/>
        <v>#DIV/0!</v>
      </c>
      <c r="M46" s="13" t="e">
        <f t="shared" si="3"/>
        <v>#DIV/0!</v>
      </c>
      <c r="N46" s="13" t="e">
        <f t="shared" si="3"/>
        <v>#DIV/0!</v>
      </c>
      <c r="O46" s="13" t="e">
        <f t="shared" si="3"/>
        <v>#DIV/0!</v>
      </c>
      <c r="P46" s="13" t="e">
        <f t="shared" si="3"/>
        <v>#DIV/0!</v>
      </c>
      <c r="Q46" s="13">
        <f t="shared" si="3"/>
        <v>0</v>
      </c>
    </row>
    <row r="47" spans="2:17">
      <c r="C47" s="45"/>
      <c r="D47" s="45"/>
      <c r="E47" s="1"/>
      <c r="H47" s="57" t="s">
        <v>17</v>
      </c>
      <c r="I47" s="57"/>
      <c r="J47" s="12">
        <f>J44/J45</f>
        <v>3.2258064516129031E-2</v>
      </c>
      <c r="K47" s="12" t="e">
        <f t="shared" ref="K47:Q47" si="4">K44/K45</f>
        <v>#DIV/0!</v>
      </c>
      <c r="L47" s="13" t="e">
        <f t="shared" si="4"/>
        <v>#DIV/0!</v>
      </c>
      <c r="M47" s="13" t="e">
        <f t="shared" si="4"/>
        <v>#DIV/0!</v>
      </c>
      <c r="N47" s="13" t="e">
        <f t="shared" si="4"/>
        <v>#DIV/0!</v>
      </c>
      <c r="O47" s="13" t="e">
        <f t="shared" si="4"/>
        <v>#DIV/0!</v>
      </c>
      <c r="P47" s="13" t="e">
        <f t="shared" si="4"/>
        <v>#DIV/0!</v>
      </c>
      <c r="Q47" s="13">
        <f t="shared" si="4"/>
        <v>1</v>
      </c>
    </row>
    <row r="48" spans="2:17">
      <c r="C48" s="45"/>
      <c r="D48" s="45"/>
      <c r="E48" s="7"/>
    </row>
    <row r="49" spans="3:16">
      <c r="C49" s="1"/>
      <c r="D49" s="1"/>
      <c r="E49" s="7"/>
    </row>
    <row r="50" spans="3:16">
      <c r="J50" s="55" t="s">
        <v>26</v>
      </c>
      <c r="K50" s="55"/>
      <c r="L50" s="55"/>
      <c r="M50" s="55"/>
      <c r="N50" s="55"/>
      <c r="O50" s="55"/>
      <c r="P50" s="55"/>
    </row>
    <row r="51" spans="3:16">
      <c r="J51" s="56" t="s">
        <v>18</v>
      </c>
      <c r="K51" s="56"/>
      <c r="L51" s="56"/>
      <c r="M51" s="56"/>
      <c r="N51" s="56"/>
      <c r="O51" s="56"/>
      <c r="P51" s="56"/>
    </row>
  </sheetData>
  <mergeCells count="53">
    <mergeCell ref="C47:D47"/>
    <mergeCell ref="H47:I47"/>
    <mergeCell ref="C48:D48"/>
    <mergeCell ref="J50:P50"/>
    <mergeCell ref="J51:P51"/>
    <mergeCell ref="C44:D44"/>
    <mergeCell ref="H44:I44"/>
    <mergeCell ref="C45:E45"/>
    <mergeCell ref="H45:I45"/>
    <mergeCell ref="C46:D46"/>
    <mergeCell ref="H46:I46"/>
    <mergeCell ref="D38:I38"/>
    <mergeCell ref="D39:I39"/>
    <mergeCell ref="D40:I40"/>
    <mergeCell ref="D42:I42"/>
    <mergeCell ref="C43:D43"/>
    <mergeCell ref="H43:I43"/>
    <mergeCell ref="D41:I4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zoomScale="172" zoomScaleNormal="172" workbookViewId="0">
      <selection activeCell="L49" sqref="L4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>
      <c r="C4" t="s">
        <v>0</v>
      </c>
      <c r="D4" s="42" t="s">
        <v>94</v>
      </c>
      <c r="E4" s="42"/>
      <c r="F4" s="42"/>
      <c r="G4" s="42"/>
      <c r="I4" t="s">
        <v>1</v>
      </c>
      <c r="J4" s="43" t="s">
        <v>96</v>
      </c>
      <c r="K4" s="43"/>
      <c r="M4" t="s">
        <v>2</v>
      </c>
      <c r="N4" s="44">
        <v>45357</v>
      </c>
      <c r="O4" s="44"/>
    </row>
    <row r="5" spans="2:18" ht="6.75" customHeight="1">
      <c r="D5" s="5"/>
      <c r="E5" s="5"/>
      <c r="F5" s="5"/>
      <c r="G5" s="5"/>
    </row>
    <row r="6" spans="2:18">
      <c r="C6" t="s">
        <v>3</v>
      </c>
      <c r="D6" s="43" t="s">
        <v>92</v>
      </c>
      <c r="E6" s="43"/>
      <c r="F6" s="43"/>
      <c r="G6" s="43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/>
    <row r="8" spans="2:18">
      <c r="B8" s="3" t="s">
        <v>4</v>
      </c>
      <c r="C8" s="3" t="s">
        <v>6</v>
      </c>
      <c r="D8" s="50" t="s">
        <v>5</v>
      </c>
      <c r="E8" s="51"/>
      <c r="F8" s="51"/>
      <c r="G8" s="51"/>
      <c r="H8" s="51"/>
      <c r="I8" s="5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30">
        <f>'[1]Table 18'!A4</f>
        <v>1</v>
      </c>
      <c r="C9" s="34" t="str">
        <f>'[1]Table 18'!B4</f>
        <v>211U0133</v>
      </c>
      <c r="D9" s="67" t="str">
        <f>'[1]Table 18'!C4</f>
        <v>CHONTAL HERNANDEZ ALDO</v>
      </c>
      <c r="E9" s="38" t="s">
        <v>27</v>
      </c>
      <c r="F9" s="38" t="s">
        <v>27</v>
      </c>
      <c r="G9" s="38" t="s">
        <v>27</v>
      </c>
      <c r="H9" s="38" t="s">
        <v>27</v>
      </c>
      <c r="I9" s="39" t="s">
        <v>27</v>
      </c>
      <c r="J9" s="21">
        <v>100</v>
      </c>
      <c r="K9" s="21"/>
      <c r="L9" s="21"/>
      <c r="M9" s="21"/>
      <c r="N9" s="21"/>
      <c r="O9" s="4"/>
      <c r="P9" s="4"/>
      <c r="Q9" s="9"/>
    </row>
    <row r="10" spans="2:18">
      <c r="B10" s="30">
        <f>'[1]Table 18'!A5</f>
        <v>2</v>
      </c>
      <c r="C10" s="35" t="str">
        <f>'[1]Table 18'!B5</f>
        <v>211U0140</v>
      </c>
      <c r="D10" s="67" t="str">
        <f>'[1]Table 18'!C5</f>
        <v>FERMAN XALA LEYKO EULOGIO</v>
      </c>
      <c r="E10" s="38" t="s">
        <v>28</v>
      </c>
      <c r="F10" s="38" t="s">
        <v>28</v>
      </c>
      <c r="G10" s="38" t="s">
        <v>28</v>
      </c>
      <c r="H10" s="38" t="s">
        <v>28</v>
      </c>
      <c r="I10" s="39" t="s">
        <v>28</v>
      </c>
      <c r="J10" s="4">
        <v>100</v>
      </c>
      <c r="K10" s="4"/>
      <c r="L10" s="4"/>
      <c r="M10" s="4"/>
      <c r="N10" s="4"/>
      <c r="O10" s="4"/>
      <c r="P10" s="4"/>
      <c r="Q10" s="9"/>
    </row>
    <row r="11" spans="2:18">
      <c r="B11" s="30">
        <f>'[1]Table 18'!A6</f>
        <v>3</v>
      </c>
      <c r="C11" s="35" t="str">
        <f>'[1]Table 18'!B6</f>
        <v>201U0072</v>
      </c>
      <c r="D11" s="67" t="str">
        <f>'[1]Table 18'!C6</f>
        <v>HERNANDEZ JIMENEZ JOSE FRANCISCO</v>
      </c>
      <c r="E11" s="38" t="s">
        <v>29</v>
      </c>
      <c r="F11" s="38" t="s">
        <v>29</v>
      </c>
      <c r="G11" s="38" t="s">
        <v>29</v>
      </c>
      <c r="H11" s="38" t="s">
        <v>29</v>
      </c>
      <c r="I11" s="39" t="s">
        <v>29</v>
      </c>
      <c r="J11" s="4">
        <v>100</v>
      </c>
      <c r="K11" s="4"/>
      <c r="L11" s="4"/>
      <c r="M11" s="4"/>
      <c r="N11" s="4"/>
      <c r="O11" s="4"/>
      <c r="P11" s="4"/>
      <c r="Q11" s="9"/>
    </row>
    <row r="12" spans="2:18">
      <c r="B12" s="30">
        <f>'[1]Table 18'!A7</f>
        <v>4</v>
      </c>
      <c r="C12" s="35" t="str">
        <f>'[1]Table 18'!B7</f>
        <v>211U0142</v>
      </c>
      <c r="D12" s="67" t="str">
        <f>'[1]Table 18'!C7</f>
        <v>HERNANDEZ OLEA ENRIQUE</v>
      </c>
      <c r="E12" s="38" t="s">
        <v>30</v>
      </c>
      <c r="F12" s="38" t="s">
        <v>30</v>
      </c>
      <c r="G12" s="38" t="s">
        <v>30</v>
      </c>
      <c r="H12" s="38" t="s">
        <v>30</v>
      </c>
      <c r="I12" s="39" t="s">
        <v>30</v>
      </c>
      <c r="J12" s="4">
        <v>100</v>
      </c>
      <c r="K12" s="4"/>
      <c r="L12" s="4"/>
      <c r="M12" s="4"/>
      <c r="N12" s="4"/>
      <c r="O12" s="4"/>
      <c r="P12" s="4"/>
      <c r="Q12" s="9"/>
    </row>
    <row r="13" spans="2:18">
      <c r="B13" s="30">
        <f>'[1]Table 18'!A8</f>
        <v>5</v>
      </c>
      <c r="C13" s="35" t="str">
        <f>'[1]Table 18'!B8</f>
        <v>211U0144</v>
      </c>
      <c r="D13" s="67" t="str">
        <f>'[1]Table 18'!C8</f>
        <v>LINARES ZUNIGA ARIANA</v>
      </c>
      <c r="E13" s="38" t="s">
        <v>31</v>
      </c>
      <c r="F13" s="38" t="s">
        <v>31</v>
      </c>
      <c r="G13" s="38" t="s">
        <v>31</v>
      </c>
      <c r="H13" s="38" t="s">
        <v>31</v>
      </c>
      <c r="I13" s="39" t="s">
        <v>31</v>
      </c>
      <c r="J13" s="4">
        <v>100</v>
      </c>
      <c r="K13" s="4"/>
      <c r="L13" s="4"/>
      <c r="M13" s="4"/>
      <c r="N13" s="4"/>
      <c r="O13" s="4"/>
      <c r="P13" s="4"/>
      <c r="Q13" s="9"/>
    </row>
    <row r="14" spans="2:18">
      <c r="B14" s="30">
        <f>'[1]Table 18'!A9</f>
        <v>6</v>
      </c>
      <c r="C14" s="35" t="str">
        <f>'[1]Table 18'!B9</f>
        <v>211U0611</v>
      </c>
      <c r="D14" s="58" t="str">
        <f>'[1]Table 18'!C9</f>
        <v>MARTINEZ HERNANDEZ ISAAC</v>
      </c>
      <c r="E14" s="48" t="s">
        <v>32</v>
      </c>
      <c r="F14" s="48" t="s">
        <v>32</v>
      </c>
      <c r="G14" s="48" t="s">
        <v>32</v>
      </c>
      <c r="H14" s="48" t="s">
        <v>32</v>
      </c>
      <c r="I14" s="48" t="s">
        <v>32</v>
      </c>
      <c r="J14" s="4">
        <v>90</v>
      </c>
      <c r="K14" s="4"/>
      <c r="L14" s="4"/>
      <c r="M14" s="4"/>
      <c r="N14" s="4"/>
      <c r="O14" s="4"/>
      <c r="P14" s="4"/>
      <c r="Q14" s="9"/>
    </row>
    <row r="15" spans="2:18">
      <c r="B15" s="30">
        <f>'[1]Table 18'!A10</f>
        <v>7</v>
      </c>
      <c r="C15" s="35" t="str">
        <f>'[1]Table 18'!B10</f>
        <v>211U0148</v>
      </c>
      <c r="D15" s="58" t="str">
        <f>'[1]Table 18'!C10</f>
        <v>MIROS TOLEDO RUBEN ERUBIEL</v>
      </c>
      <c r="E15" s="48" t="s">
        <v>36</v>
      </c>
      <c r="F15" s="48" t="s">
        <v>36</v>
      </c>
      <c r="G15" s="48" t="s">
        <v>36</v>
      </c>
      <c r="H15" s="48" t="s">
        <v>36</v>
      </c>
      <c r="I15" s="48" t="s">
        <v>36</v>
      </c>
      <c r="J15" s="4">
        <v>100</v>
      </c>
      <c r="K15" s="4"/>
      <c r="L15" s="4"/>
      <c r="M15" s="4"/>
      <c r="N15" s="4"/>
      <c r="O15" s="4"/>
      <c r="P15" s="4"/>
      <c r="Q15" s="9"/>
    </row>
    <row r="16" spans="2:18">
      <c r="B16" s="30">
        <f>'[1]Table 18'!A11</f>
        <v>8</v>
      </c>
      <c r="C16" s="35" t="str">
        <f>'[1]Table 18'!B11</f>
        <v>211U0149</v>
      </c>
      <c r="D16" s="67" t="str">
        <f>'[1]Table 18'!C11</f>
        <v>MONTAN COMI DANIEL</v>
      </c>
      <c r="E16" s="38" t="s">
        <v>33</v>
      </c>
      <c r="F16" s="38" t="s">
        <v>33</v>
      </c>
      <c r="G16" s="38" t="s">
        <v>33</v>
      </c>
      <c r="H16" s="38" t="s">
        <v>33</v>
      </c>
      <c r="I16" s="39" t="s">
        <v>33</v>
      </c>
      <c r="J16" s="4">
        <v>100</v>
      </c>
      <c r="K16" s="4"/>
      <c r="L16" s="4"/>
      <c r="M16" s="4"/>
      <c r="N16" s="4"/>
      <c r="O16" s="4"/>
      <c r="P16" s="4"/>
      <c r="Q16" s="9"/>
    </row>
    <row r="17" spans="2:17">
      <c r="B17" s="30">
        <f>'[1]Table 18'!A12</f>
        <v>9</v>
      </c>
      <c r="C17" s="35" t="str">
        <f>'[1]Table 18'!B12</f>
        <v>211U0150</v>
      </c>
      <c r="D17" s="67" t="str">
        <f>'[1]Table 18'!C12</f>
        <v>ORTIZ MENDOZA JUAN ZURIEL</v>
      </c>
      <c r="E17" s="38" t="s">
        <v>34</v>
      </c>
      <c r="F17" s="38" t="s">
        <v>34</v>
      </c>
      <c r="G17" s="38" t="s">
        <v>34</v>
      </c>
      <c r="H17" s="38" t="s">
        <v>34</v>
      </c>
      <c r="I17" s="39" t="s">
        <v>34</v>
      </c>
      <c r="J17" s="4">
        <v>100</v>
      </c>
      <c r="K17" s="4"/>
      <c r="L17" s="4"/>
      <c r="M17" s="4"/>
      <c r="N17" s="4"/>
      <c r="O17" s="4"/>
      <c r="P17" s="4"/>
      <c r="Q17" s="9"/>
    </row>
    <row r="18" spans="2:17">
      <c r="B18" s="30">
        <f>'[1]Table 18'!A13</f>
        <v>10</v>
      </c>
      <c r="C18" s="35" t="str">
        <f>'[1]Table 18'!B13</f>
        <v>211U0583</v>
      </c>
      <c r="D18" s="67" t="str">
        <f>'[1]Table 18'!C13</f>
        <v>PALAFOX RAMIREZ ISMAEL</v>
      </c>
      <c r="E18" s="38" t="s">
        <v>35</v>
      </c>
      <c r="F18" s="38" t="s">
        <v>35</v>
      </c>
      <c r="G18" s="38" t="s">
        <v>35</v>
      </c>
      <c r="H18" s="38" t="s">
        <v>35</v>
      </c>
      <c r="I18" s="39" t="s">
        <v>35</v>
      </c>
      <c r="J18" s="4">
        <v>100</v>
      </c>
      <c r="K18" s="4"/>
      <c r="L18" s="4"/>
      <c r="M18" s="4"/>
      <c r="N18" s="4"/>
      <c r="O18" s="4"/>
      <c r="P18" s="4"/>
      <c r="Q18" s="9"/>
    </row>
    <row r="19" spans="2:17">
      <c r="B19" s="30">
        <f>'[1]Table 18'!A14</f>
        <v>11</v>
      </c>
      <c r="C19" s="35" t="str">
        <f>'[1]Table 18'!B14</f>
        <v>211U0158</v>
      </c>
      <c r="D19" s="67" t="str">
        <f>'[1]Table 18'!C14</f>
        <v>SAN JUAN PEREZ JAIRO MISAEL</v>
      </c>
      <c r="E19" s="38" t="s">
        <v>37</v>
      </c>
      <c r="F19" s="38" t="s">
        <v>37</v>
      </c>
      <c r="G19" s="38" t="s">
        <v>37</v>
      </c>
      <c r="H19" s="38" t="s">
        <v>37</v>
      </c>
      <c r="I19" s="39" t="s">
        <v>37</v>
      </c>
      <c r="J19" s="4">
        <v>100</v>
      </c>
      <c r="K19" s="4"/>
      <c r="L19" s="4"/>
      <c r="M19" s="4"/>
      <c r="N19" s="4"/>
      <c r="O19" s="4"/>
      <c r="P19" s="4"/>
      <c r="Q19" s="9"/>
    </row>
    <row r="20" spans="2:17">
      <c r="B20" s="30">
        <f>'[1]Table 18'!A15</f>
        <v>12</v>
      </c>
      <c r="C20" s="36" t="str">
        <f>'[1]Table 18'!B15</f>
        <v>211U0160</v>
      </c>
      <c r="D20" s="58" t="str">
        <f>'[1]Table 18'!C15</f>
        <v>SANTOS FIGUEROA MIGUEL ALDAIR</v>
      </c>
      <c r="E20" s="48"/>
      <c r="F20" s="48"/>
      <c r="G20" s="48"/>
      <c r="H20" s="48"/>
      <c r="I20" s="48"/>
      <c r="J20" s="4">
        <v>100</v>
      </c>
      <c r="K20" s="4"/>
      <c r="L20" s="4"/>
      <c r="M20" s="4"/>
      <c r="N20" s="4"/>
      <c r="O20" s="4"/>
      <c r="P20" s="4"/>
      <c r="Q20" s="9"/>
    </row>
    <row r="21" spans="2:17">
      <c r="B21" s="30">
        <f>'[1]Table 18'!A16</f>
        <v>13</v>
      </c>
      <c r="C21" s="36" t="str">
        <f>'[1]Table 18'!B16</f>
        <v>211U0164</v>
      </c>
      <c r="D21" s="58" t="str">
        <f>'[1]Table 18'!C16</f>
        <v>TOME MACARIO ANTONIO</v>
      </c>
      <c r="E21" s="48"/>
      <c r="F21" s="48"/>
      <c r="G21" s="48"/>
      <c r="H21" s="48"/>
      <c r="I21" s="48"/>
      <c r="J21" s="4">
        <v>100</v>
      </c>
      <c r="K21" s="4"/>
      <c r="L21" s="4"/>
      <c r="M21" s="4"/>
      <c r="N21" s="4"/>
      <c r="O21" s="4"/>
      <c r="P21" s="4"/>
      <c r="Q21" s="9"/>
    </row>
    <row r="22" spans="2:17">
      <c r="B22" s="30">
        <f>'[1]Table 18'!A17</f>
        <v>14</v>
      </c>
      <c r="C22" s="36" t="str">
        <f>'[1]Table 18'!B17</f>
        <v>211U0650</v>
      </c>
      <c r="D22" s="58" t="str">
        <f>'[1]Table 18'!C17</f>
        <v>VICTORIO PALAYOT JOSE ANTONIO</v>
      </c>
      <c r="E22" s="48"/>
      <c r="F22" s="48"/>
      <c r="G22" s="48"/>
      <c r="H22" s="48"/>
      <c r="I22" s="48"/>
      <c r="J22" s="4">
        <v>100</v>
      </c>
      <c r="K22" s="4"/>
      <c r="L22" s="4"/>
      <c r="M22" s="4"/>
      <c r="N22" s="4"/>
      <c r="O22" s="4"/>
      <c r="P22" s="4"/>
      <c r="Q22" s="9"/>
    </row>
    <row r="23" spans="2:17">
      <c r="B23" s="30">
        <f>'[1]Table 18'!A18</f>
        <v>15</v>
      </c>
      <c r="C23" s="36" t="str">
        <f>'[1]Table 18'!B18</f>
        <v>211U0564</v>
      </c>
      <c r="D23" s="58" t="str">
        <f>'[1]Table 18'!C18</f>
        <v>XALA OLMEDO JOHAHAM JOSE</v>
      </c>
      <c r="E23" s="48"/>
      <c r="F23" s="48"/>
      <c r="G23" s="48"/>
      <c r="H23" s="48"/>
      <c r="I23" s="48"/>
      <c r="J23" s="4">
        <v>100</v>
      </c>
      <c r="K23" s="4"/>
      <c r="L23" s="4"/>
      <c r="M23" s="4"/>
      <c r="N23" s="4"/>
      <c r="O23" s="4"/>
      <c r="P23" s="4"/>
      <c r="Q23" s="9"/>
    </row>
    <row r="24" spans="2:17">
      <c r="B24" s="30">
        <f>'[1]Table 18'!A19</f>
        <v>16</v>
      </c>
      <c r="C24" s="36" t="str">
        <f>'[1]Table 18'!B19</f>
        <v>211U0169</v>
      </c>
      <c r="D24" s="58" t="str">
        <f>'[1]Table 18'!C19</f>
        <v>XOLO MACHUCHO KAREN AILEE</v>
      </c>
      <c r="E24" s="48"/>
      <c r="F24" s="48"/>
      <c r="G24" s="48"/>
      <c r="H24" s="48"/>
      <c r="I24" s="48"/>
      <c r="J24" s="4">
        <v>100</v>
      </c>
      <c r="K24" s="4"/>
      <c r="L24" s="4"/>
      <c r="M24" s="4"/>
      <c r="N24" s="4"/>
      <c r="O24" s="4"/>
      <c r="P24" s="4"/>
      <c r="Q24" s="9"/>
    </row>
    <row r="25" spans="2:17">
      <c r="B25" s="6"/>
      <c r="C25" s="3"/>
      <c r="D25" s="48"/>
      <c r="E25" s="48"/>
      <c r="F25" s="48"/>
      <c r="G25" s="48"/>
      <c r="H25" s="48"/>
      <c r="I25" s="48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7"/>
      <c r="D26" s="48"/>
      <c r="E26" s="48"/>
      <c r="F26" s="48"/>
      <c r="G26" s="48"/>
      <c r="H26" s="48"/>
      <c r="I26" s="48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7"/>
      <c r="D27" s="48"/>
      <c r="E27" s="48"/>
      <c r="F27" s="48"/>
      <c r="G27" s="48"/>
      <c r="H27" s="48"/>
      <c r="I27" s="48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7"/>
      <c r="D28" s="48"/>
      <c r="E28" s="48"/>
      <c r="F28" s="48"/>
      <c r="G28" s="48"/>
      <c r="H28" s="48"/>
      <c r="I28" s="48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7"/>
      <c r="D29" s="48"/>
      <c r="E29" s="48"/>
      <c r="F29" s="48"/>
      <c r="G29" s="48"/>
      <c r="H29" s="48"/>
      <c r="I29" s="48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7"/>
      <c r="D30" s="48"/>
      <c r="E30" s="48"/>
      <c r="F30" s="48"/>
      <c r="G30" s="48"/>
      <c r="H30" s="48"/>
      <c r="I30" s="48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7"/>
      <c r="D31" s="48"/>
      <c r="E31" s="48"/>
      <c r="F31" s="48"/>
      <c r="G31" s="48"/>
      <c r="H31" s="48"/>
      <c r="I31" s="48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7"/>
      <c r="D32" s="48"/>
      <c r="E32" s="48"/>
      <c r="F32" s="48"/>
      <c r="G32" s="48"/>
      <c r="H32" s="48"/>
      <c r="I32" s="48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7"/>
      <c r="D33" s="48"/>
      <c r="E33" s="48"/>
      <c r="F33" s="48"/>
      <c r="G33" s="48"/>
      <c r="H33" s="48"/>
      <c r="I33" s="48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3"/>
      <c r="D34" s="48"/>
      <c r="E34" s="48"/>
      <c r="F34" s="48"/>
      <c r="G34" s="48"/>
      <c r="H34" s="48"/>
      <c r="I34" s="48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19"/>
      <c r="D35" s="48"/>
      <c r="E35" s="48"/>
      <c r="F35" s="48"/>
      <c r="G35" s="48"/>
      <c r="H35" s="48"/>
      <c r="I35" s="48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19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9"/>
    </row>
    <row r="37" spans="2:17">
      <c r="B37" s="6"/>
      <c r="C37" s="3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9"/>
    </row>
    <row r="38" spans="2:17">
      <c r="B38" s="6"/>
      <c r="C38" s="3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9"/>
    </row>
    <row r="39" spans="2:17">
      <c r="B39" s="6"/>
      <c r="C39" s="18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9"/>
    </row>
    <row r="40" spans="2:17">
      <c r="B40" s="6"/>
      <c r="C40" s="3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9"/>
    </row>
    <row r="41" spans="2:17">
      <c r="B41" s="6"/>
      <c r="C41" s="3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9"/>
    </row>
    <row r="42" spans="2:17">
      <c r="B42" s="6"/>
      <c r="C42" s="3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9"/>
    </row>
    <row r="43" spans="2:17">
      <c r="B43" s="6"/>
      <c r="C43" s="3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9"/>
    </row>
    <row r="44" spans="2:17">
      <c r="B44" s="6"/>
      <c r="C44" s="3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9"/>
    </row>
    <row r="45" spans="2:17">
      <c r="B45" s="6"/>
      <c r="C45" s="19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9"/>
    </row>
    <row r="46" spans="2:17">
      <c r="B46" s="6"/>
      <c r="C46" s="3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9"/>
    </row>
    <row r="47" spans="2:17">
      <c r="B47" s="6"/>
      <c r="C47" s="3"/>
      <c r="D47" s="50"/>
      <c r="E47" s="51"/>
      <c r="F47" s="51"/>
      <c r="G47" s="51"/>
      <c r="H47" s="51"/>
      <c r="I47" s="52"/>
      <c r="J47" s="3"/>
      <c r="K47" s="3"/>
      <c r="L47" s="3"/>
      <c r="M47" s="3"/>
      <c r="N47" s="3"/>
      <c r="O47" s="3"/>
      <c r="P47" s="3"/>
      <c r="Q47" s="9"/>
    </row>
    <row r="48" spans="2:17">
      <c r="C48" s="68"/>
      <c r="D48" s="68"/>
      <c r="E48" s="1"/>
      <c r="H48" s="63" t="s">
        <v>19</v>
      </c>
      <c r="I48" s="64"/>
      <c r="J48" s="10">
        <f t="shared" ref="J48:P48" si="0">COUNTIF(J9:J47,"&gt;=70")</f>
        <v>16</v>
      </c>
      <c r="K48" s="10">
        <f t="shared" si="0"/>
        <v>0</v>
      </c>
      <c r="L48" s="10">
        <f t="shared" si="0"/>
        <v>0</v>
      </c>
      <c r="M48" s="10">
        <f t="shared" si="0"/>
        <v>0</v>
      </c>
      <c r="N48" s="10">
        <f t="shared" si="0"/>
        <v>0</v>
      </c>
      <c r="O48" s="10">
        <f t="shared" si="0"/>
        <v>0</v>
      </c>
      <c r="P48" s="10">
        <f t="shared" si="0"/>
        <v>0</v>
      </c>
      <c r="Q48" s="14">
        <f>COUNTIF(Q9:Q46,"&gt;=70")</f>
        <v>0</v>
      </c>
    </row>
    <row r="49" spans="3:17">
      <c r="C49" s="45"/>
      <c r="D49" s="45"/>
      <c r="E49" s="7"/>
      <c r="H49" s="63" t="s">
        <v>20</v>
      </c>
      <c r="I49" s="64"/>
      <c r="J49" s="11">
        <v>0</v>
      </c>
      <c r="K49" s="11">
        <v>0</v>
      </c>
      <c r="L49" s="11">
        <f t="shared" ref="L49:Q49" si="1">COUNTIF(L9:L47,"&lt;70")</f>
        <v>0</v>
      </c>
      <c r="M49" s="11">
        <f t="shared" si="1"/>
        <v>0</v>
      </c>
      <c r="N49" s="11">
        <f t="shared" si="1"/>
        <v>0</v>
      </c>
      <c r="O49" s="11">
        <f t="shared" si="1"/>
        <v>0</v>
      </c>
      <c r="P49" s="11">
        <f t="shared" si="1"/>
        <v>0</v>
      </c>
      <c r="Q49" s="11">
        <f t="shared" si="1"/>
        <v>0</v>
      </c>
    </row>
    <row r="50" spans="3:17">
      <c r="C50" s="45"/>
      <c r="D50" s="45"/>
      <c r="E50" s="45"/>
      <c r="H50" s="63" t="s">
        <v>21</v>
      </c>
      <c r="I50" s="64"/>
      <c r="J50" s="11">
        <v>16</v>
      </c>
      <c r="K50" s="11">
        <v>0</v>
      </c>
      <c r="L50" s="11">
        <f t="shared" ref="L50:Q50" si="2">COUNT(L9:L47)</f>
        <v>0</v>
      </c>
      <c r="M50" s="11">
        <f t="shared" si="2"/>
        <v>0</v>
      </c>
      <c r="N50" s="11">
        <f t="shared" si="2"/>
        <v>0</v>
      </c>
      <c r="O50" s="11">
        <f t="shared" si="2"/>
        <v>0</v>
      </c>
      <c r="P50" s="11">
        <f t="shared" si="2"/>
        <v>0</v>
      </c>
      <c r="Q50" s="11">
        <f t="shared" si="2"/>
        <v>0</v>
      </c>
    </row>
    <row r="51" spans="3:17">
      <c r="C51" s="45"/>
      <c r="D51" s="45"/>
      <c r="E51" s="1"/>
      <c r="H51" s="65" t="s">
        <v>16</v>
      </c>
      <c r="I51" s="66"/>
      <c r="J51" s="12">
        <f>J48/J50</f>
        <v>1</v>
      </c>
      <c r="K51" s="13" t="e">
        <f t="shared" ref="K51:Q51" si="3">K48/K50</f>
        <v>#DIV/0!</v>
      </c>
      <c r="L51" s="13" t="e">
        <f t="shared" si="3"/>
        <v>#DIV/0!</v>
      </c>
      <c r="M51" s="13" t="e">
        <f t="shared" si="3"/>
        <v>#DIV/0!</v>
      </c>
      <c r="N51" s="13" t="e">
        <f t="shared" si="3"/>
        <v>#DIV/0!</v>
      </c>
      <c r="O51" s="13" t="e">
        <f t="shared" si="3"/>
        <v>#DIV/0!</v>
      </c>
      <c r="P51" s="13" t="e">
        <f t="shared" si="3"/>
        <v>#DIV/0!</v>
      </c>
      <c r="Q51" s="13" t="e">
        <f t="shared" si="3"/>
        <v>#DIV/0!</v>
      </c>
    </row>
    <row r="52" spans="3:17">
      <c r="C52" s="45"/>
      <c r="D52" s="45"/>
      <c r="E52" s="1"/>
      <c r="H52" s="65" t="s">
        <v>17</v>
      </c>
      <c r="I52" s="66"/>
      <c r="J52" s="12">
        <f>J49/J50</f>
        <v>0</v>
      </c>
      <c r="K52" s="12" t="e">
        <f t="shared" ref="K52:Q52" si="4">K49/K50</f>
        <v>#DIV/0!</v>
      </c>
      <c r="L52" s="13" t="e">
        <f t="shared" si="4"/>
        <v>#DIV/0!</v>
      </c>
      <c r="M52" s="13" t="e">
        <f t="shared" si="4"/>
        <v>#DIV/0!</v>
      </c>
      <c r="N52" s="13" t="e">
        <f t="shared" si="4"/>
        <v>#DIV/0!</v>
      </c>
      <c r="O52" s="13" t="e">
        <f t="shared" si="4"/>
        <v>#DIV/0!</v>
      </c>
      <c r="P52" s="13" t="e">
        <f t="shared" si="4"/>
        <v>#DIV/0!</v>
      </c>
      <c r="Q52" s="13" t="e">
        <f t="shared" si="4"/>
        <v>#DIV/0!</v>
      </c>
    </row>
    <row r="53" spans="3:17">
      <c r="C53" s="45"/>
      <c r="D53" s="45"/>
      <c r="E53" s="7"/>
    </row>
    <row r="54" spans="3:17">
      <c r="C54" s="1"/>
      <c r="D54" s="1"/>
      <c r="E54" s="7"/>
    </row>
    <row r="55" spans="3:17">
      <c r="J55" s="55" t="s">
        <v>26</v>
      </c>
      <c r="K55" s="55"/>
      <c r="L55" s="55"/>
      <c r="M55" s="55"/>
      <c r="N55" s="55"/>
      <c r="O55" s="55"/>
      <c r="P55" s="55"/>
    </row>
    <row r="56" spans="3:17">
      <c r="J56" s="56" t="s">
        <v>18</v>
      </c>
      <c r="K56" s="56"/>
      <c r="L56" s="56"/>
      <c r="M56" s="56"/>
      <c r="N56" s="56"/>
      <c r="O56" s="56"/>
      <c r="P56" s="56"/>
    </row>
  </sheetData>
  <mergeCells count="61">
    <mergeCell ref="D44:I44"/>
    <mergeCell ref="C48:D48"/>
    <mergeCell ref="D47:I47"/>
    <mergeCell ref="D34:I34"/>
    <mergeCell ref="D35:I35"/>
    <mergeCell ref="D36:I36"/>
    <mergeCell ref="D37:I37"/>
    <mergeCell ref="D38:I38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ELEC 702 A</vt:lpstr>
      <vt:lpstr>SUBESTACIONES 802 B</vt:lpstr>
      <vt:lpstr>MAQUINA ELECT 602 A</vt:lpstr>
      <vt:lpstr>MAQUINAS ELECT 602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2024-03-08T06:50:15Z</dcterms:modified>
</cp:coreProperties>
</file>