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tania\Downloads\"/>
    </mc:Choice>
  </mc:AlternateContent>
  <xr:revisionPtr revIDLastSave="0" documentId="13_ncr:1_{41E20D54-575C-4698-B0BC-A0E0ACF38404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5" l="1"/>
  <c r="L15" i="24" l="1"/>
  <c r="I15" i="24"/>
  <c r="J15" i="24" s="1"/>
  <c r="H15" i="24"/>
  <c r="I15" i="22"/>
  <c r="H15" i="22"/>
  <c r="L14" i="10" l="1"/>
  <c r="H15" i="25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I17" i="25"/>
  <c r="J17" i="25" s="1"/>
  <c r="I15" i="25"/>
  <c r="J15" i="25" s="1"/>
  <c r="J14" i="25"/>
  <c r="B37" i="25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J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J15" i="23"/>
  <c r="J14" i="23"/>
  <c r="B10" i="23"/>
  <c r="B37" i="23" s="1"/>
  <c r="L8" i="23"/>
  <c r="H8" i="23"/>
  <c r="E8" i="23"/>
  <c r="L15" i="22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B10" i="22"/>
  <c r="B37" i="22" s="1"/>
  <c r="L8" i="22"/>
  <c r="H8" i="22"/>
  <c r="E8" i="22"/>
  <c r="N28" i="22"/>
  <c r="M28" i="22"/>
  <c r="K28" i="22"/>
  <c r="G28" i="22"/>
  <c r="F28" i="22"/>
  <c r="L21" i="22"/>
  <c r="H20" i="22"/>
  <c r="J14" i="22"/>
  <c r="B36" i="10"/>
  <c r="N27" i="10"/>
  <c r="M27" i="10"/>
  <c r="K27" i="10"/>
  <c r="G27" i="10"/>
  <c r="F27" i="10"/>
  <c r="E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24" i="22" l="1"/>
  <c r="I17" i="22"/>
  <c r="J17" i="22" s="1"/>
  <c r="I27" i="22"/>
  <c r="J27" i="22" s="1"/>
  <c r="H27" i="10"/>
  <c r="H16" i="22"/>
  <c r="I20" i="22"/>
  <c r="J20" i="22" s="1"/>
  <c r="I16" i="22"/>
  <c r="J16" i="22" s="1"/>
  <c r="H19" i="22"/>
  <c r="H21" i="22"/>
  <c r="L23" i="22"/>
  <c r="I25" i="22"/>
  <c r="J25" i="22" s="1"/>
  <c r="L17" i="22"/>
  <c r="I23" i="22"/>
  <c r="J23" i="22" s="1"/>
  <c r="H25" i="22"/>
  <c r="L27" i="22"/>
  <c r="L19" i="22"/>
  <c r="H24" i="22"/>
  <c r="J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J27" i="10"/>
  <c r="L27" i="10"/>
  <c r="J28" i="25" l="1"/>
  <c r="L28" i="25"/>
  <c r="H28" i="25"/>
  <c r="J28" i="24"/>
  <c r="L28" i="24"/>
  <c r="H28" i="24"/>
  <c r="J28" i="23"/>
  <c r="L28" i="23"/>
  <c r="H28" i="23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<sst xmlns="http://schemas.openxmlformats.org/spreadsheetml/2006/main" count="196" uniqueCount="48">
  <si>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</si>
  <si>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</si>
  <si>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</si>
  <si>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</si>
  <si>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</si>
  <si>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</si>
  <si>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</si>
  <si>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</si>
  <si>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</si>
  <si>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</si>
  <si>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</si>
  <si>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</si>
  <si>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</si>
  <si>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</si>
  <si>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</si>
  <si>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</si>
  <si>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</si>
  <si>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</si>
  <si>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</si>
  <si>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</si>
  <si>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</si>
  <si>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</si>
  <si>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</si>
  <si>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</si>
  <si>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</si>
  <si>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</si>
  <si>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</si>
  <si>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</si>
  <si>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</si>
  <si>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</si>
  <si>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SERVANDO BELLI IXBA</t>
  </si>
  <si>
    <t>Ingeniería en Gestión Empresarial</t>
  </si>
  <si>
    <t>EN GESTIÓN EMPRESARIAL</t>
  </si>
  <si>
    <t>ANA KARENINA CÓRDOBA FERMÁN</t>
  </si>
  <si>
    <t>II</t>
  </si>
  <si>
    <t>III</t>
  </si>
  <si>
    <t>IV</t>
  </si>
  <si>
    <t>V</t>
  </si>
  <si>
    <t>FEBRERO 2024-JUNIO 2024</t>
  </si>
  <si>
    <t>Entorno Macroeconomico</t>
  </si>
  <si>
    <t>LIC.ANA KARENINA CORDOBA FERMAN</t>
  </si>
  <si>
    <t>407A</t>
  </si>
  <si>
    <t xml:space="preserve">L.E.SERVANDO BELLI IXBA </t>
  </si>
  <si>
    <t>ENTORNO MACROECONOMICO</t>
  </si>
  <si>
    <t>407 A</t>
  </si>
  <si>
    <t>407B</t>
  </si>
  <si>
    <t>VI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</si>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</sst>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opLeftCell="A7" zoomScaleNormal="100" zoomScaleSheetLayoutView="100" workbookViewId="0">
      <selection activeCell="J15" sqref="J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9" t="s">
        <v>4</v>
      </c>
      <c r="C8" s="29"/>
      <c r="D8" s="14" t="s">
        <v>5</v>
      </c>
      <c r="E8" s="5">
        <v>1</v>
      </c>
      <c r="G8" s="4" t="s">
        <v>6</v>
      </c>
      <c r="H8" s="5">
        <v>1</v>
      </c>
      <c r="I8" s="35" t="s">
        <v>7</v>
      </c>
      <c r="J8" s="35"/>
      <c r="K8" s="35"/>
      <c r="L8" s="29" t="s">
        <v>38</v>
      </c>
      <c r="M8" s="29"/>
      <c r="N8" s="29"/>
    </row>
    <row r="10" spans="1:14" ht="13" x14ac:dyDescent="0.3">
      <c r="A10" s="4" t="s">
        <v>8</v>
      </c>
      <c r="B10" s="29" t="s">
        <v>42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">
        <v>39</v>
      </c>
      <c r="B14" s="9" t="s">
        <v>21</v>
      </c>
      <c r="C14" s="9" t="s">
        <v>41</v>
      </c>
      <c r="D14" s="9" t="s">
        <v>31</v>
      </c>
      <c r="E14" s="9">
        <v>36</v>
      </c>
      <c r="F14" s="9">
        <v>35</v>
      </c>
      <c r="G14" s="9">
        <v>0</v>
      </c>
      <c r="H14" s="10">
        <v>0</v>
      </c>
      <c r="I14" s="9">
        <v>0</v>
      </c>
      <c r="J14" s="10">
        <v>0</v>
      </c>
      <c r="K14" s="9"/>
      <c r="L14" s="10">
        <f t="shared" ref="L14" si="0">K14/E14</f>
        <v>0</v>
      </c>
      <c r="M14" s="9"/>
      <c r="N14" s="15"/>
    </row>
    <row r="15" spans="1:14" s="11" customFormat="1" x14ac:dyDescent="0.25">
      <c r="A15" s="8"/>
      <c r="B15" s="9"/>
      <c r="C15" s="9"/>
      <c r="D15" s="9"/>
      <c r="E15" s="9"/>
      <c r="F15" s="9"/>
      <c r="G15" s="9"/>
      <c r="H15" s="10" t="e">
        <f t="shared" ref="H15:H26" si="1">F15/E15</f>
        <v>#DIV/0!</v>
      </c>
      <c r="I15" s="9">
        <f t="shared" ref="I15:I26" si="2">(E15-SUM(F15:G15))-K15</f>
        <v>0</v>
      </c>
      <c r="J15" s="10" t="e">
        <f t="shared" ref="J15:J27" si="3">I15/E15</f>
        <v>#DIV/0!</v>
      </c>
      <c r="K15" s="9"/>
      <c r="L15" s="10" t="e">
        <f t="shared" ref="L15:L27" si="4">K15/E15</f>
        <v>#DIV/0!</v>
      </c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 t="e">
        <f t="shared" si="1"/>
        <v>#DIV/0!</v>
      </c>
      <c r="I16" s="9">
        <f t="shared" si="2"/>
        <v>0</v>
      </c>
      <c r="J16" s="10" t="e">
        <f t="shared" si="3"/>
        <v>#DIV/0!</v>
      </c>
      <c r="K16" s="9"/>
      <c r="L16" s="10" t="e">
        <f t="shared" si="4"/>
        <v>#DIV/0!</v>
      </c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 t="e">
        <f t="shared" si="1"/>
        <v>#DIV/0!</v>
      </c>
      <c r="I17" s="9">
        <f t="shared" si="2"/>
        <v>0</v>
      </c>
      <c r="J17" s="10" t="e">
        <f t="shared" si="3"/>
        <v>#DIV/0!</v>
      </c>
      <c r="K17" s="9"/>
      <c r="L17" s="10" t="e">
        <f t="shared" si="4"/>
        <v>#DIV/0!</v>
      </c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1"/>
        <v>#DIV/0!</v>
      </c>
      <c r="I18" s="9">
        <f t="shared" si="2"/>
        <v>0</v>
      </c>
      <c r="J18" s="10" t="e">
        <f t="shared" si="3"/>
        <v>#DIV/0!</v>
      </c>
      <c r="K18" s="9"/>
      <c r="L18" s="10" t="e">
        <f t="shared" si="4"/>
        <v>#DIV/0!</v>
      </c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1"/>
        <v>#DIV/0!</v>
      </c>
      <c r="I19" s="9">
        <f t="shared" si="2"/>
        <v>0</v>
      </c>
      <c r="J19" s="10" t="e">
        <f t="shared" si="3"/>
        <v>#DIV/0!</v>
      </c>
      <c r="K19" s="9"/>
      <c r="L19" s="10" t="e">
        <f t="shared" si="4"/>
        <v>#DIV/0!</v>
      </c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4"/>
        <v>#DIV/0!</v>
      </c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4"/>
        <v>#DIV/0!</v>
      </c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4"/>
        <v>#DIV/0!</v>
      </c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4"/>
        <v>#DIV/0!</v>
      </c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4"/>
        <v>#DIV/0!</v>
      </c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4"/>
        <v>#DIV/0!</v>
      </c>
      <c r="M25" s="9"/>
      <c r="N25" s="15"/>
    </row>
    <row r="26" spans="1:14" s="11" customFormat="1" ht="16.5" customHeight="1" x14ac:dyDescent="0.25">
      <c r="A26" s="8"/>
      <c r="B26" s="9"/>
      <c r="C26" s="9"/>
      <c r="D26" s="9"/>
      <c r="E26" s="9"/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4"/>
        <v>#DIV/0!</v>
      </c>
      <c r="M26" s="9"/>
      <c r="N26" s="15"/>
    </row>
    <row r="27" spans="1:14" ht="13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36</v>
      </c>
      <c r="F27" s="17">
        <f>SUM(F14:F26)</f>
        <v>35</v>
      </c>
      <c r="G27" s="17">
        <f>SUM(G14:G26)</f>
        <v>0</v>
      </c>
      <c r="H27" s="18">
        <f>SUM(F27:G27)/E27</f>
        <v>0.97222222222222221</v>
      </c>
      <c r="I27" s="17"/>
      <c r="J27" s="18">
        <f t="shared" si="3"/>
        <v>0</v>
      </c>
      <c r="K27" s="17">
        <f>SUM(K14:K26)</f>
        <v>0</v>
      </c>
      <c r="L27" s="18">
        <f t="shared" si="4"/>
        <v>0</v>
      </c>
      <c r="M27" s="17" t="e">
        <f>AVERAGE(M14:M26)</f>
        <v>#DIV/0!</v>
      </c>
      <c r="N27" s="19" t="e">
        <f>AVERAGE(N14:N26)</f>
        <v>#DIV/0!</v>
      </c>
    </row>
    <row r="29" spans="1:14" ht="120" customHeight="1" x14ac:dyDescent="0.25">
      <c r="A29" s="32" t="s">
        <v>26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</row>
    <row r="31" spans="1:14" x14ac:dyDescent="0.25">
      <c r="A31" s="12"/>
    </row>
    <row r="32" spans="1:14" ht="13" x14ac:dyDescent="0.3">
      <c r="B32" s="26" t="s">
        <v>27</v>
      </c>
      <c r="C32" s="26"/>
      <c r="D32" s="26"/>
      <c r="G32" s="27" t="s">
        <v>28</v>
      </c>
      <c r="H32" s="27"/>
      <c r="I32" s="27"/>
      <c r="J32" s="27"/>
    </row>
    <row r="33" spans="1:10" ht="62.25" customHeight="1" x14ac:dyDescent="0.25">
      <c r="B33" s="28"/>
      <c r="C33" s="28"/>
      <c r="D33" s="28"/>
      <c r="G33" s="29"/>
      <c r="H33" s="29"/>
      <c r="I33" s="29"/>
      <c r="J33" s="29"/>
    </row>
    <row r="34" spans="1:10" hidden="1" x14ac:dyDescent="0.25">
      <c r="A34" s="22" t="e">
        <v>#REF!</v>
      </c>
      <c r="B34" s="22"/>
      <c r="C34" s="6"/>
      <c r="E34" s="22"/>
      <c r="F34" s="22"/>
      <c r="G34" s="22"/>
      <c r="H34" s="22"/>
    </row>
    <row r="35" spans="1:10" hidden="1" x14ac:dyDescent="0.25"/>
    <row r="36" spans="1:10" ht="45" customHeight="1" x14ac:dyDescent="0.25">
      <c r="B36" s="23" t="str">
        <f>B10</f>
        <v xml:space="preserve">L.E.SERVANDO BELLI IXBA </v>
      </c>
      <c r="C36" s="23"/>
      <c r="D36" s="23"/>
      <c r="E36" s="13"/>
      <c r="F36" s="13"/>
      <c r="G36" s="23" t="s">
        <v>40</v>
      </c>
      <c r="H36" s="23"/>
      <c r="I36" s="23"/>
      <c r="J36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2:D32"/>
    <mergeCell ref="G32:J32"/>
    <mergeCell ref="B33:D33"/>
    <mergeCell ref="G33:J33"/>
    <mergeCell ref="A34:B34"/>
    <mergeCell ref="E34:H34"/>
    <mergeCell ref="B36:D36"/>
    <mergeCell ref="G36:J36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85" zoomScaleNormal="85" zoomScaleSheetLayoutView="100" workbookViewId="0">
      <selection activeCell="K14" sqref="K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2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 2024-JUNIO 2024</v>
      </c>
      <c r="M8" s="29"/>
      <c r="N8" s="29"/>
    </row>
    <row r="10" spans="1:14" ht="13" x14ac:dyDescent="0.3">
      <c r="A10" s="4" t="s">
        <v>8</v>
      </c>
      <c r="B10" s="29" t="str">
        <f>'1'!B10</f>
        <v xml:space="preserve">L.E.SERVANDO BELLI IXBA 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">
        <v>43</v>
      </c>
      <c r="B14" s="9" t="s">
        <v>34</v>
      </c>
      <c r="C14" s="9" t="s">
        <v>41</v>
      </c>
      <c r="D14" s="9" t="s">
        <v>31</v>
      </c>
      <c r="E14" s="9">
        <v>36</v>
      </c>
      <c r="F14" s="9">
        <v>35</v>
      </c>
      <c r="G14" s="9"/>
      <c r="H14" s="10">
        <v>0</v>
      </c>
      <c r="I14" s="9">
        <v>0</v>
      </c>
      <c r="J14" s="10">
        <f t="shared" ref="J14:J28" si="0">I14/E14</f>
        <v>0</v>
      </c>
      <c r="K14" s="9"/>
      <c r="L14" s="10">
        <f t="shared" ref="L14:L28" si="1">K14/E14</f>
        <v>0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f t="shared" ref="I15:I27" si="3">(E15-SUM(F15:G15))-K15</f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2"/>
        <v>#DIV/0!</v>
      </c>
      <c r="I16" s="9">
        <f t="shared" si="3"/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36</v>
      </c>
      <c r="F28" s="17">
        <f>SUM(F14:F27)</f>
        <v>35</v>
      </c>
      <c r="G28" s="17">
        <f>SUM(G14:G27)</f>
        <v>0</v>
      </c>
      <c r="H28" s="18">
        <f>SUM(F28:G28)/E28</f>
        <v>0.97222222222222221</v>
      </c>
      <c r="I28" s="17"/>
      <c r="J28" s="18">
        <f t="shared" si="0"/>
        <v>0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 xml:space="preserve">L.E.SERVANDO BELLI IXBA 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0" zoomScale="85" zoomScaleNormal="85" zoomScaleSheetLayoutView="100" workbookViewId="0">
      <selection activeCell="H15" sqref="H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3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 2024-JUNIO 2024</v>
      </c>
      <c r="M8" s="29"/>
      <c r="N8" s="29"/>
    </row>
    <row r="10" spans="1:14" ht="13" x14ac:dyDescent="0.3">
      <c r="A10" s="4" t="s">
        <v>8</v>
      </c>
      <c r="B10" s="29" t="str">
        <f>'1'!B10</f>
        <v xml:space="preserve">L.E.SERVANDO BELLI IXBA 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">
        <v>43</v>
      </c>
      <c r="B14" s="9" t="s">
        <v>35</v>
      </c>
      <c r="C14" s="9" t="s">
        <v>41</v>
      </c>
      <c r="D14" s="9" t="s">
        <v>31</v>
      </c>
      <c r="E14" s="9">
        <v>36</v>
      </c>
      <c r="F14" s="9">
        <v>32</v>
      </c>
      <c r="G14" s="9"/>
      <c r="H14" s="10">
        <v>0</v>
      </c>
      <c r="I14" s="9">
        <v>0</v>
      </c>
      <c r="J14" s="10">
        <f t="shared" ref="J14:J28" si="0">I14/E14</f>
        <v>0</v>
      </c>
      <c r="K14" s="9"/>
      <c r="L14" s="10">
        <f t="shared" ref="L14:L28" si="1">K14/E14</f>
        <v>0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2"/>
        <v>#DIV/0!</v>
      </c>
      <c r="I16" s="9">
        <f t="shared" ref="I16:I27" si="3">(E16-SUM(F16:G16))-K16</f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36</v>
      </c>
      <c r="F28" s="17">
        <f>SUM(F14:F27)</f>
        <v>32</v>
      </c>
      <c r="G28" s="17">
        <f>SUM(G14:G27)</f>
        <v>0</v>
      </c>
      <c r="H28" s="18">
        <f>SUM(F28:G28)/E28</f>
        <v>0.88888888888888884</v>
      </c>
      <c r="I28" s="17"/>
      <c r="J28" s="18">
        <f t="shared" si="0"/>
        <v>0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 xml:space="preserve">L.E.SERVANDO BELLI IXBA 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F15" sqref="F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4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 2024-JUNIO 2024</v>
      </c>
      <c r="M8" s="29"/>
      <c r="N8" s="29"/>
    </row>
    <row r="10" spans="1:14" ht="13" x14ac:dyDescent="0.3">
      <c r="A10" s="4" t="s">
        <v>8</v>
      </c>
      <c r="B10" s="29" t="str">
        <f>'1'!B10</f>
        <v xml:space="preserve">L.E.SERVANDO BELLI IXBA 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">
        <v>43</v>
      </c>
      <c r="B14" s="9" t="s">
        <v>36</v>
      </c>
      <c r="C14" s="9" t="s">
        <v>44</v>
      </c>
      <c r="D14" s="9" t="s">
        <v>31</v>
      </c>
      <c r="E14" s="9">
        <v>36</v>
      </c>
      <c r="F14" s="9">
        <v>34</v>
      </c>
      <c r="G14" s="9"/>
      <c r="H14" s="10"/>
      <c r="I14" s="9">
        <v>0</v>
      </c>
      <c r="J14" s="10">
        <f t="shared" ref="J14:J28" si="0">I14/E14</f>
        <v>0</v>
      </c>
      <c r="K14" s="9"/>
      <c r="L14" s="10">
        <f t="shared" ref="L14:L28" si="1">K14/E14</f>
        <v>0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f t="shared" ref="I15:I27" si="3">(E15-SUM(F15:G15))-K15</f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2"/>
        <v>#DIV/0!</v>
      </c>
      <c r="I16" s="9">
        <f t="shared" si="3"/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36</v>
      </c>
      <c r="F28" s="17">
        <f>SUM(F14:F27)</f>
        <v>34</v>
      </c>
      <c r="G28" s="17">
        <f>SUM(G14:G27)</f>
        <v>0</v>
      </c>
      <c r="H28" s="18">
        <f>SUM(F28:G28)/E28</f>
        <v>0.94444444444444442</v>
      </c>
      <c r="I28" s="17"/>
      <c r="J28" s="18">
        <f t="shared" si="0"/>
        <v>0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 xml:space="preserve">L.E.SERVANDO BELLI IXBA 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25" zoomScale="85" zoomScaleNormal="85" zoomScaleSheetLayoutView="100" workbookViewId="0">
      <selection activeCell="B8" sqref="B8:C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 t="s">
        <v>47</v>
      </c>
      <c r="C8" s="29"/>
      <c r="D8" s="14" t="s">
        <v>5</v>
      </c>
      <c r="E8" s="20">
        <v>2</v>
      </c>
      <c r="F8"/>
      <c r="G8" s="4" t="s">
        <v>6</v>
      </c>
      <c r="H8" s="20">
        <v>1</v>
      </c>
      <c r="I8" s="35" t="s">
        <v>7</v>
      </c>
      <c r="J8" s="35"/>
      <c r="K8" s="35"/>
      <c r="L8" s="29" t="str">
        <f>'1'!L8</f>
        <v>FEBRERO 2024-JUNIO 2024</v>
      </c>
      <c r="M8" s="29"/>
      <c r="N8" s="29"/>
    </row>
    <row r="10" spans="1:14" ht="13" x14ac:dyDescent="0.3">
      <c r="A10" s="4" t="s">
        <v>8</v>
      </c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">
        <v>43</v>
      </c>
      <c r="B14" s="9" t="s">
        <v>37</v>
      </c>
      <c r="C14" s="9" t="s">
        <v>41</v>
      </c>
      <c r="D14" s="9" t="s">
        <v>31</v>
      </c>
      <c r="E14" s="9">
        <v>36</v>
      </c>
      <c r="F14" s="9">
        <v>31</v>
      </c>
      <c r="G14" s="9">
        <v>5</v>
      </c>
      <c r="H14" s="10">
        <f t="shared" ref="H14:H27" si="0">F14/E14</f>
        <v>0.86111111111111116</v>
      </c>
      <c r="I14" s="9">
        <v>2</v>
      </c>
      <c r="J14" s="10">
        <f t="shared" ref="J14:J28" si="1">I14/E14</f>
        <v>5.5555555555555552E-2</v>
      </c>
      <c r="K14" s="9">
        <v>0</v>
      </c>
      <c r="L14" s="10">
        <f t="shared" ref="L14:L28" si="2">K14/E14</f>
        <v>0</v>
      </c>
      <c r="M14" s="21">
        <v>0.91</v>
      </c>
      <c r="N14" s="15">
        <v>0.8</v>
      </c>
    </row>
    <row r="15" spans="1:14" s="11" customFormat="1" ht="25" x14ac:dyDescent="0.25">
      <c r="A15" s="9" t="s">
        <v>43</v>
      </c>
      <c r="B15" s="9" t="s">
        <v>37</v>
      </c>
      <c r="C15" s="9" t="s">
        <v>45</v>
      </c>
      <c r="D15" s="9" t="s">
        <v>31</v>
      </c>
      <c r="E15" s="9">
        <v>36</v>
      </c>
      <c r="F15" s="9">
        <v>26</v>
      </c>
      <c r="G15" s="9">
        <v>3</v>
      </c>
      <c r="H15" s="10">
        <f>F15/E15</f>
        <v>0.72222222222222221</v>
      </c>
      <c r="I15" s="9">
        <f t="shared" ref="I15:I27" si="3">(E15-SUM(F15:G15))-K15</f>
        <v>7</v>
      </c>
      <c r="J15" s="10">
        <f t="shared" si="1"/>
        <v>0.19444444444444445</v>
      </c>
      <c r="K15" s="9">
        <v>0</v>
      </c>
      <c r="L15" s="10">
        <f t="shared" si="2"/>
        <v>0</v>
      </c>
      <c r="M15" s="21">
        <v>0.67</v>
      </c>
      <c r="N15" s="15">
        <v>0.72</v>
      </c>
    </row>
    <row r="16" spans="1:14" s="11" customFormat="1" ht="25" x14ac:dyDescent="0.25">
      <c r="A16" s="9" t="s">
        <v>43</v>
      </c>
      <c r="B16" s="9" t="s">
        <v>46</v>
      </c>
      <c r="C16" s="9" t="s">
        <v>41</v>
      </c>
      <c r="D16" s="9" t="s">
        <v>31</v>
      </c>
      <c r="E16" s="9">
        <v>36</v>
      </c>
      <c r="F16" s="9">
        <v>32</v>
      </c>
      <c r="G16" s="9">
        <v>4</v>
      </c>
      <c r="H16" s="10">
        <f t="shared" si="0"/>
        <v>0.88888888888888884</v>
      </c>
      <c r="I16" s="9">
        <v>2</v>
      </c>
      <c r="J16" s="10">
        <f>I16/E16</f>
        <v>5.5555555555555552E-2</v>
      </c>
      <c r="K16" s="9">
        <v>0</v>
      </c>
      <c r="L16" s="10">
        <f t="shared" si="2"/>
        <v>0</v>
      </c>
      <c r="M16" s="21">
        <v>0.83</v>
      </c>
      <c r="N16" s="15">
        <v>0.91</v>
      </c>
    </row>
    <row r="17" spans="1:14" s="11" customFormat="1" ht="25" x14ac:dyDescent="0.25">
      <c r="A17" s="9" t="s">
        <v>43</v>
      </c>
      <c r="B17" s="9" t="s">
        <v>46</v>
      </c>
      <c r="C17" s="9" t="s">
        <v>45</v>
      </c>
      <c r="D17" s="9" t="s">
        <v>31</v>
      </c>
      <c r="E17" s="9">
        <v>36</v>
      </c>
      <c r="F17" s="9">
        <v>29</v>
      </c>
      <c r="G17" s="9">
        <v>2</v>
      </c>
      <c r="H17" s="10">
        <f t="shared" si="0"/>
        <v>0.80555555555555558</v>
      </c>
      <c r="I17" s="9">
        <f t="shared" si="3"/>
        <v>5</v>
      </c>
      <c r="J17" s="10">
        <f t="shared" si="1"/>
        <v>0.1388888888888889</v>
      </c>
      <c r="K17" s="9">
        <v>0</v>
      </c>
      <c r="L17" s="10">
        <f t="shared" si="2"/>
        <v>0</v>
      </c>
      <c r="M17" s="21">
        <v>0.74</v>
      </c>
      <c r="N17" s="15">
        <v>0.94</v>
      </c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144</v>
      </c>
      <c r="F28" s="17">
        <f>SUM(F14:F27)</f>
        <v>118</v>
      </c>
      <c r="G28" s="17">
        <f>SUM(G14:G27)</f>
        <v>14</v>
      </c>
      <c r="H28" s="18">
        <f>SUM(F28:G28)/E28</f>
        <v>0.91666666666666663</v>
      </c>
      <c r="I28" s="17">
        <v>0</v>
      </c>
      <c r="J28" s="18">
        <f t="shared" si="1"/>
        <v>0</v>
      </c>
      <c r="K28" s="17">
        <f>SUM(K14:K27)</f>
        <v>0</v>
      </c>
      <c r="L28" s="18">
        <f t="shared" si="2"/>
        <v>0</v>
      </c>
      <c r="M28" s="17">
        <f>AVERAGE(M14:M27)</f>
        <v>0.78750000000000009</v>
      </c>
      <c r="N28" s="19">
        <f>AVERAGE(N14:N27)</f>
        <v>0.84250000000000003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SERVANDO BELLI IXBA</v>
      </c>
      <c r="C37" s="23"/>
      <c r="D37" s="23"/>
      <c r="E37" s="13"/>
      <c r="F37" s="13"/>
      <c r="G37" s="41" t="s">
        <v>33</v>
      </c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tania itzel belli gonzalez</cp:lastModifiedBy>
  <cp:revision/>
  <dcterms:created xsi:type="dcterms:W3CDTF">2021-11-22T14:45:25Z</dcterms:created>
  <dcterms:modified xsi:type="dcterms:W3CDTF">2024-06-26T16:04:08Z</dcterms:modified>
  <cp:category/>
  <cp:contentStatus/>
</cp:coreProperties>
</file>