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vchon\OneDrive\Documentos 1\ITSSAT\07.- FebJun2024\"/>
    </mc:Choice>
  </mc:AlternateContent>
  <xr:revisionPtr revIDLastSave="0" documentId="13_ncr:1_{2B17F9FA-560D-4433-81C6-B39EA5B65D8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" r:id="rId1"/>
    <sheet name="2" sheetId="2" r:id="rId2"/>
    <sheet name="3" sheetId="3" r:id="rId3"/>
    <sheet name="4" sheetId="4" r:id="rId4"/>
    <sheet name="Final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9" roundtripDataSignature="AMtx7mhsYmOUhulS1JgoWsTdzTFaaCHZmw=="/>
    </ext>
  </extLst>
</workbook>
</file>

<file path=xl/calcChain.xml><?xml version="1.0" encoding="utf-8"?>
<calcChain xmlns="http://schemas.openxmlformats.org/spreadsheetml/2006/main">
  <c r="L8" i="3" l="1"/>
  <c r="E17" i="3"/>
  <c r="E16" i="3"/>
  <c r="E15" i="3"/>
  <c r="E14" i="3"/>
  <c r="I14" i="3" s="1"/>
  <c r="C17" i="3"/>
  <c r="C16" i="3"/>
  <c r="C15" i="3"/>
  <c r="C14" i="3"/>
  <c r="A18" i="3"/>
  <c r="A17" i="3"/>
  <c r="A16" i="3"/>
  <c r="A15" i="3"/>
  <c r="A14" i="3"/>
  <c r="F28" i="2"/>
  <c r="I17" i="1"/>
  <c r="I16" i="1"/>
  <c r="I15" i="1"/>
  <c r="I14" i="1"/>
  <c r="F28" i="3"/>
  <c r="E28" i="3"/>
  <c r="M28" i="1"/>
  <c r="F28" i="1"/>
  <c r="E28" i="1"/>
  <c r="N28" i="5"/>
  <c r="M28" i="5"/>
  <c r="K28" i="5"/>
  <c r="G28" i="5"/>
  <c r="F28" i="5"/>
  <c r="E27" i="5"/>
  <c r="D27" i="5"/>
  <c r="C27" i="5"/>
  <c r="A27" i="5"/>
  <c r="E26" i="5"/>
  <c r="D26" i="5"/>
  <c r="C26" i="5"/>
  <c r="A26" i="5"/>
  <c r="E25" i="5"/>
  <c r="D25" i="5"/>
  <c r="C25" i="5"/>
  <c r="A25" i="5"/>
  <c r="E24" i="5"/>
  <c r="D24" i="5"/>
  <c r="C24" i="5"/>
  <c r="A24" i="5"/>
  <c r="E23" i="5"/>
  <c r="D23" i="5"/>
  <c r="C23" i="5"/>
  <c r="A23" i="5"/>
  <c r="E22" i="5"/>
  <c r="D22" i="5"/>
  <c r="C22" i="5"/>
  <c r="A22" i="5"/>
  <c r="E21" i="5"/>
  <c r="D21" i="5"/>
  <c r="C21" i="5"/>
  <c r="A21" i="5"/>
  <c r="E20" i="5"/>
  <c r="D20" i="5"/>
  <c r="C20" i="5"/>
  <c r="A20" i="5"/>
  <c r="E19" i="5"/>
  <c r="D19" i="5"/>
  <c r="C19" i="5"/>
  <c r="A19" i="5"/>
  <c r="E18" i="5"/>
  <c r="D18" i="5"/>
  <c r="C18" i="5"/>
  <c r="A18" i="5"/>
  <c r="E17" i="5"/>
  <c r="J17" i="5" s="1"/>
  <c r="C17" i="5"/>
  <c r="A17" i="5"/>
  <c r="E16" i="5"/>
  <c r="J16" i="5" s="1"/>
  <c r="D16" i="5"/>
  <c r="C16" i="5"/>
  <c r="A16" i="5"/>
  <c r="E15" i="5"/>
  <c r="J15" i="5" s="1"/>
  <c r="C15" i="5"/>
  <c r="A15" i="5"/>
  <c r="E14" i="5"/>
  <c r="C14" i="5"/>
  <c r="A14" i="5"/>
  <c r="B10" i="5"/>
  <c r="B37" i="5" s="1"/>
  <c r="L8" i="5"/>
  <c r="H8" i="5"/>
  <c r="E8" i="5"/>
  <c r="E27" i="4"/>
  <c r="D27" i="4"/>
  <c r="C27" i="4"/>
  <c r="A27" i="4"/>
  <c r="E26" i="4"/>
  <c r="D26" i="4"/>
  <c r="C26" i="4"/>
  <c r="A26" i="4"/>
  <c r="E25" i="4"/>
  <c r="D25" i="4"/>
  <c r="C25" i="4"/>
  <c r="A25" i="4"/>
  <c r="E24" i="4"/>
  <c r="D24" i="4"/>
  <c r="C24" i="4"/>
  <c r="A24" i="4"/>
  <c r="E23" i="4"/>
  <c r="D23" i="4"/>
  <c r="C23" i="4"/>
  <c r="A23" i="4"/>
  <c r="E22" i="4"/>
  <c r="D22" i="4"/>
  <c r="C22" i="4"/>
  <c r="A22" i="4"/>
  <c r="E21" i="4"/>
  <c r="D21" i="4"/>
  <c r="C21" i="4"/>
  <c r="A21" i="4"/>
  <c r="E20" i="4"/>
  <c r="D20" i="4"/>
  <c r="C20" i="4"/>
  <c r="A20" i="4"/>
  <c r="E19" i="4"/>
  <c r="D19" i="4"/>
  <c r="C19" i="4"/>
  <c r="A19" i="4"/>
  <c r="E18" i="4"/>
  <c r="I18" i="4" s="1"/>
  <c r="D18" i="4"/>
  <c r="C18" i="4"/>
  <c r="A18" i="4"/>
  <c r="E17" i="4"/>
  <c r="I17" i="4" s="1"/>
  <c r="C17" i="4"/>
  <c r="A17" i="4"/>
  <c r="E16" i="4"/>
  <c r="I16" i="4" s="1"/>
  <c r="D16" i="4"/>
  <c r="C16" i="4"/>
  <c r="A16" i="4"/>
  <c r="E15" i="4"/>
  <c r="I15" i="4" s="1"/>
  <c r="C15" i="4"/>
  <c r="A15" i="4"/>
  <c r="E14" i="4"/>
  <c r="I14" i="4" s="1"/>
  <c r="C14" i="4"/>
  <c r="A14" i="4"/>
  <c r="B10" i="4"/>
  <c r="B37" i="4" s="1"/>
  <c r="L8" i="4"/>
  <c r="H8" i="4"/>
  <c r="E8" i="4"/>
  <c r="E27" i="3"/>
  <c r="D27" i="3"/>
  <c r="C27" i="3"/>
  <c r="A27" i="3"/>
  <c r="E26" i="3"/>
  <c r="D26" i="3"/>
  <c r="C26" i="3"/>
  <c r="A26" i="3"/>
  <c r="E25" i="3"/>
  <c r="D25" i="3"/>
  <c r="C25" i="3"/>
  <c r="A25" i="3"/>
  <c r="E24" i="3"/>
  <c r="D24" i="3"/>
  <c r="C24" i="3"/>
  <c r="A24" i="3"/>
  <c r="E23" i="3"/>
  <c r="D23" i="3"/>
  <c r="C23" i="3"/>
  <c r="A23" i="3"/>
  <c r="E22" i="3"/>
  <c r="D22" i="3"/>
  <c r="C22" i="3"/>
  <c r="A22" i="3"/>
  <c r="E21" i="3"/>
  <c r="D21" i="3"/>
  <c r="C21" i="3"/>
  <c r="A21" i="3"/>
  <c r="E20" i="3"/>
  <c r="D20" i="3"/>
  <c r="C20" i="3"/>
  <c r="A20" i="3"/>
  <c r="E19" i="3"/>
  <c r="D19" i="3"/>
  <c r="C19" i="3"/>
  <c r="A19" i="3"/>
  <c r="I17" i="3"/>
  <c r="I16" i="3"/>
  <c r="I15" i="3"/>
  <c r="B10" i="3"/>
  <c r="B37" i="3" s="1"/>
  <c r="E27" i="2"/>
  <c r="D27" i="2"/>
  <c r="C27" i="2"/>
  <c r="A27" i="2"/>
  <c r="E26" i="2"/>
  <c r="D26" i="2"/>
  <c r="C26" i="2"/>
  <c r="A26" i="2"/>
  <c r="E25" i="2"/>
  <c r="D25" i="2"/>
  <c r="C25" i="2"/>
  <c r="A25" i="2"/>
  <c r="E24" i="2"/>
  <c r="D24" i="2"/>
  <c r="C24" i="2"/>
  <c r="A24" i="2"/>
  <c r="E23" i="2"/>
  <c r="D23" i="2"/>
  <c r="C23" i="2"/>
  <c r="A23" i="2"/>
  <c r="E22" i="2"/>
  <c r="D22" i="2"/>
  <c r="C22" i="2"/>
  <c r="A22" i="2"/>
  <c r="E21" i="2"/>
  <c r="D21" i="2"/>
  <c r="C21" i="2"/>
  <c r="A21" i="2"/>
  <c r="E20" i="2"/>
  <c r="D20" i="2"/>
  <c r="C20" i="2"/>
  <c r="A20" i="2"/>
  <c r="E19" i="2"/>
  <c r="D19" i="2"/>
  <c r="C19" i="2"/>
  <c r="A19" i="2"/>
  <c r="E18" i="2"/>
  <c r="D18" i="2"/>
  <c r="C18" i="2"/>
  <c r="A18" i="2"/>
  <c r="E17" i="2"/>
  <c r="I17" i="2" s="1"/>
  <c r="C17" i="2"/>
  <c r="A17" i="2"/>
  <c r="E16" i="2"/>
  <c r="I16" i="2" s="1"/>
  <c r="D16" i="2"/>
  <c r="C16" i="2"/>
  <c r="A16" i="2"/>
  <c r="E15" i="2"/>
  <c r="I15" i="2" s="1"/>
  <c r="C15" i="2"/>
  <c r="A15" i="2"/>
  <c r="E14" i="2"/>
  <c r="I14" i="2" s="1"/>
  <c r="C14" i="2"/>
  <c r="A14" i="2"/>
  <c r="B10" i="2"/>
  <c r="B37" i="2" s="1"/>
  <c r="L8" i="2"/>
  <c r="H8" i="2"/>
  <c r="E8" i="2"/>
  <c r="B37" i="1"/>
  <c r="L17" i="5" l="1"/>
  <c r="I28" i="1"/>
  <c r="I28" i="2"/>
  <c r="E28" i="2"/>
  <c r="I28" i="3"/>
  <c r="L16" i="5"/>
  <c r="L15" i="5"/>
  <c r="E28" i="5"/>
  <c r="H28" i="5" s="1"/>
  <c r="L14" i="5"/>
  <c r="H14" i="5"/>
  <c r="H15" i="5"/>
  <c r="H16" i="5"/>
  <c r="H17" i="5"/>
  <c r="J14" i="5"/>
  <c r="L28" i="5" l="1"/>
  <c r="I28" i="5"/>
  <c r="J28" i="5" s="1"/>
  <c r="D17" i="5"/>
  <c r="D17" i="2"/>
  <c r="D17" i="3"/>
  <c r="D17" i="4"/>
  <c r="D15" i="3"/>
  <c r="D15" i="2"/>
  <c r="D15" i="4"/>
  <c r="D15" i="1"/>
  <c r="D15" i="5"/>
  <c r="D14" i="5"/>
  <c r="D14" i="4"/>
  <c r="D14" i="3"/>
  <c r="D14" i="1"/>
  <c r="D14" i="2"/>
</calcChain>
</file>

<file path=xl/sharedStrings.xml><?xml version="1.0" encoding="utf-8"?>
<sst xmlns="http://schemas.openxmlformats.org/spreadsheetml/2006/main" count="172" uniqueCount="46">
  <si>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</si>
  <si>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</si>
  <si>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</si>
  <si>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</si>
  <si>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</si>
  <si>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</si>
  <si>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Grupos Atendidos:</t>
  </si>
  <si>
    <t>Asig. dif.</t>
  </si>
  <si>
    <t>Periodo Escolar:</t>
  </si>
  <si>
    <t>PROFESORA: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</si>
  <si>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</si>
  <si>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</si>
  <si>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</si>
  <si>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</si>
  <si>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</si>
  <si>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</si>
  <si>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</si>
  <si>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</si>
  <si>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</si>
  <si>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</si>
  <si>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</si>
  <si>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</si>
  <si>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</si>
  <si>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</si>
  <si>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</si>
  <si>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-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</si>
  <si>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</si>
  <si>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</si>
  <si>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</si>
  <si>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</si>
  <si>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#REF!</t>
  </si>
  <si>
    <t>PROFESOR (A):</t>
  </si>
  <si>
    <t>EN SISTEMAS COMPUTACIONALES</t>
  </si>
  <si>
    <t>Final</t>
  </si>
  <si>
    <t>VICTOR MANUEL CHONTAL AMADOR</t>
  </si>
  <si>
    <t>IND</t>
  </si>
  <si>
    <t>ISC. LILY ALEJANDRA MEDRANO MENDOZA</t>
  </si>
  <si>
    <t>ING. DIEGO DE JESUS VELAZQUEZ LUCHO</t>
  </si>
  <si>
    <t>APLICACIONES MOVILES II</t>
  </si>
  <si>
    <t>INTERNET DE LAS COSAS</t>
  </si>
  <si>
    <t>ALGORITMOS Y LENGUAJES DE PROGRAMACION</t>
  </si>
  <si>
    <t>804-AP</t>
  </si>
  <si>
    <t>401-B</t>
  </si>
  <si>
    <t>401-C</t>
  </si>
  <si>
    <t>IIND</t>
  </si>
  <si>
    <t>Febrero-Junio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</si>
</sst>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9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9" fontId="1" fillId="0" borderId="9" xfId="0" applyNumberFormat="1" applyFont="1" applyBorder="1" applyAlignment="1">
      <alignment horizontal="center" vertical="center" wrapText="1"/>
    </xf>
    <xf numFmtId="9" fontId="1" fillId="0" borderId="1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11" xfId="0" applyFont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164" fontId="1" fillId="2" borderId="14" xfId="0" applyNumberFormat="1" applyFont="1" applyFill="1" applyBorder="1" applyAlignment="1">
      <alignment horizontal="center" vertical="center"/>
    </xf>
    <xf numFmtId="9" fontId="1" fillId="2" borderId="1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vertical="top"/>
    </xf>
    <xf numFmtId="9" fontId="1" fillId="2" borderId="14" xfId="0" applyNumberFormat="1" applyFont="1" applyFill="1" applyBorder="1" applyAlignment="1">
      <alignment horizontal="center" vertical="center"/>
    </xf>
    <xf numFmtId="1" fontId="1" fillId="2" borderId="14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0" fillId="0" borderId="0" xfId="0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0" borderId="7" xfId="0" applyFont="1" applyBorder="1"/>
    <xf numFmtId="0" fontId="3" fillId="2" borderId="3" xfId="0" applyFont="1" applyFill="1" applyBorder="1" applyAlignment="1">
      <alignment horizontal="center" vertical="center" wrapText="1"/>
    </xf>
    <xf numFmtId="0" fontId="4" fillId="0" borderId="8" xfId="0" applyFont="1" applyBorder="1"/>
    <xf numFmtId="0" fontId="3" fillId="2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0" borderId="10" xfId="0" applyFont="1" applyBorder="1"/>
    <xf numFmtId="0" fontId="3" fillId="0" borderId="0" xfId="0" applyFont="1" applyAlignment="1">
      <alignment horizontal="right"/>
    </xf>
    <xf numFmtId="0" fontId="3" fillId="2" borderId="4" xfId="0" applyFont="1" applyFill="1" applyBorder="1" applyAlignment="1">
      <alignment horizontal="center" vertical="center"/>
    </xf>
    <xf numFmtId="0" fontId="4" fillId="0" borderId="5" xfId="0" applyFont="1" applyBorder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76200</xdr:colOff>
      <xdr:row>0</xdr:row>
      <xdr:rowOff>47625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28575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114300</xdr:colOff>
      <xdr:row>0</xdr:row>
      <xdr:rowOff>66675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38100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104775</xdr:colOff>
      <xdr:row>0</xdr:row>
      <xdr:rowOff>19050</xdr:rowOff>
    </xdr:from>
    <xdr:ext cx="1314450" cy="695325"/>
    <xdr:pic>
      <xdr:nvPicPr>
        <xdr:cNvPr id="2" name="image2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562225" cy="7905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opLeftCell="A30" workbookViewId="0">
      <selection activeCell="G37" sqref="G37:J3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9.42578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6">
        <v>4</v>
      </c>
      <c r="F8" s="1"/>
      <c r="G8" s="4" t="s">
        <v>7</v>
      </c>
      <c r="H8" s="6">
        <v>3</v>
      </c>
      <c r="I8" s="40" t="s">
        <v>8</v>
      </c>
      <c r="J8" s="24"/>
      <c r="K8" s="24"/>
      <c r="L8" s="31" t="s">
        <v>45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9</v>
      </c>
      <c r="B10" s="31" t="s">
        <v>34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6.25" customHeight="1" x14ac:dyDescent="0.25">
      <c r="A14" s="9" t="s">
        <v>38</v>
      </c>
      <c r="B14" s="9">
        <v>1</v>
      </c>
      <c r="C14" s="9" t="s">
        <v>41</v>
      </c>
      <c r="D14" s="9" t="str">
        <f ca="1">'1'!D14</f>
        <v>ISC</v>
      </c>
      <c r="E14" s="9">
        <v>12</v>
      </c>
      <c r="F14" s="9">
        <v>12</v>
      </c>
      <c r="G14" s="9"/>
      <c r="H14" s="10"/>
      <c r="I14" s="9">
        <f t="shared" ref="I14:I17" si="0">(E14-SUM(F14:G14))-K14</f>
        <v>0</v>
      </c>
      <c r="J14" s="10"/>
      <c r="K14" s="9">
        <v>0</v>
      </c>
      <c r="L14" s="10">
        <v>0</v>
      </c>
      <c r="M14" s="9">
        <v>90</v>
      </c>
      <c r="N14" s="11">
        <v>0.66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8.5" customHeight="1" x14ac:dyDescent="0.25">
      <c r="A15" s="9" t="s">
        <v>39</v>
      </c>
      <c r="B15" s="9">
        <v>1</v>
      </c>
      <c r="C15" s="9" t="s">
        <v>41</v>
      </c>
      <c r="D15" s="9" t="str">
        <f ca="1">'1'!D15</f>
        <v>ISC</v>
      </c>
      <c r="E15" s="9">
        <v>12</v>
      </c>
      <c r="F15" s="9">
        <v>12</v>
      </c>
      <c r="G15" s="9"/>
      <c r="H15" s="10"/>
      <c r="I15" s="9">
        <f t="shared" si="0"/>
        <v>0</v>
      </c>
      <c r="J15" s="10"/>
      <c r="K15" s="9">
        <v>0</v>
      </c>
      <c r="L15" s="10">
        <v>0</v>
      </c>
      <c r="M15" s="9">
        <v>90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5.25" customHeight="1" x14ac:dyDescent="0.25">
      <c r="A16" s="9" t="s">
        <v>40</v>
      </c>
      <c r="B16" s="9">
        <v>1</v>
      </c>
      <c r="C16" s="9" t="s">
        <v>42</v>
      </c>
      <c r="D16" s="9" t="s">
        <v>44</v>
      </c>
      <c r="E16" s="9">
        <v>17</v>
      </c>
      <c r="F16" s="9">
        <v>14</v>
      </c>
      <c r="G16" s="9"/>
      <c r="H16" s="10"/>
      <c r="I16" s="9">
        <f t="shared" si="0"/>
        <v>3</v>
      </c>
      <c r="J16" s="10"/>
      <c r="K16" s="9">
        <v>0</v>
      </c>
      <c r="L16" s="10">
        <v>0</v>
      </c>
      <c r="M16" s="9">
        <v>82</v>
      </c>
      <c r="N16" s="11">
        <v>0.82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">
        <v>40</v>
      </c>
      <c r="B17" s="9">
        <v>1</v>
      </c>
      <c r="C17" s="9" t="s">
        <v>43</v>
      </c>
      <c r="D17" s="9" t="s">
        <v>44</v>
      </c>
      <c r="E17" s="9">
        <v>16</v>
      </c>
      <c r="F17" s="9">
        <v>14</v>
      </c>
      <c r="G17" s="9"/>
      <c r="H17" s="10"/>
      <c r="I17" s="9">
        <f t="shared" si="0"/>
        <v>2</v>
      </c>
      <c r="J17" s="10"/>
      <c r="K17" s="9">
        <v>0</v>
      </c>
      <c r="L17" s="10">
        <v>0</v>
      </c>
      <c r="M17" s="9">
        <v>86</v>
      </c>
      <c r="N17" s="11">
        <v>0.81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13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13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13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13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13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13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13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13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13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>
        <f>SUM(E14:E17)</f>
        <v>57</v>
      </c>
      <c r="F28" s="15">
        <f>SUM(F14:F17)</f>
        <v>52</v>
      </c>
      <c r="G28" s="15"/>
      <c r="H28" s="16"/>
      <c r="I28" s="15">
        <f>SUM(I14:I17)</f>
        <v>5</v>
      </c>
      <c r="J28" s="16"/>
      <c r="K28" s="15">
        <v>0</v>
      </c>
      <c r="L28" s="16">
        <v>0</v>
      </c>
      <c r="M28" s="15">
        <f>AVERAGE(M14:M17)</f>
        <v>87</v>
      </c>
      <c r="N28" s="21">
        <v>0.74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69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opLeftCell="A12" workbookViewId="0">
      <selection activeCell="M14" sqref="M14: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11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4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2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3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8.5" customHeight="1" x14ac:dyDescent="0.25">
      <c r="A14" s="9" t="str">
        <f>'1'!A14</f>
        <v>APLICACIONES MOVILES II</v>
      </c>
      <c r="B14" s="9">
        <v>2</v>
      </c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0</v>
      </c>
      <c r="G14" s="9"/>
      <c r="H14" s="10"/>
      <c r="I14" s="9">
        <f t="shared" ref="I14:I17" si="0">(E14-SUM(F14:G14))-K14</f>
        <v>12</v>
      </c>
      <c r="J14" s="10"/>
      <c r="K14" s="9">
        <v>0</v>
      </c>
      <c r="L14" s="10">
        <v>0</v>
      </c>
      <c r="M14" s="9">
        <v>90</v>
      </c>
      <c r="N14" s="11">
        <v>0.66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0.75" customHeight="1" x14ac:dyDescent="0.25">
      <c r="A15" s="9" t="str">
        <f>'1'!A15</f>
        <v>INTERNET DE LAS COSAS</v>
      </c>
      <c r="B15" s="9">
        <v>2</v>
      </c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0</v>
      </c>
      <c r="G15" s="9"/>
      <c r="H15" s="10"/>
      <c r="I15" s="9">
        <f t="shared" si="0"/>
        <v>12</v>
      </c>
      <c r="J15" s="10"/>
      <c r="K15" s="9">
        <v>0</v>
      </c>
      <c r="L15" s="10">
        <v>0</v>
      </c>
      <c r="M15" s="9">
        <v>90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5.5" customHeight="1" x14ac:dyDescent="0.25">
      <c r="A16" s="9" t="str">
        <f>'1'!A16</f>
        <v>ALGORITMOS Y LENGUAJES DE PROGRAMACION</v>
      </c>
      <c r="B16" s="9">
        <v>2</v>
      </c>
      <c r="C16" s="9" t="str">
        <f>'1'!C16</f>
        <v>401-B</v>
      </c>
      <c r="D16" s="9" t="str">
        <f>'1'!D16</f>
        <v>IIND</v>
      </c>
      <c r="E16" s="9">
        <f>'1'!E16</f>
        <v>17</v>
      </c>
      <c r="F16" s="9">
        <v>4</v>
      </c>
      <c r="G16" s="9"/>
      <c r="H16" s="10"/>
      <c r="I16" s="9">
        <f t="shared" si="0"/>
        <v>13</v>
      </c>
      <c r="J16" s="10"/>
      <c r="K16" s="9">
        <v>0</v>
      </c>
      <c r="L16" s="10">
        <v>0</v>
      </c>
      <c r="M16" s="9">
        <v>62</v>
      </c>
      <c r="N16" s="11">
        <v>0.76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29.25" customHeight="1" x14ac:dyDescent="0.25">
      <c r="A17" s="9" t="str">
        <f>'1'!A17</f>
        <v>ALGORITMOS Y LENGUAJES DE PROGRAMACION</v>
      </c>
      <c r="B17" s="9">
        <v>2</v>
      </c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4</v>
      </c>
      <c r="G17" s="9"/>
      <c r="H17" s="10"/>
      <c r="I17" s="9">
        <f t="shared" si="0"/>
        <v>12</v>
      </c>
      <c r="J17" s="10"/>
      <c r="K17" s="9">
        <v>0</v>
      </c>
      <c r="L17" s="10">
        <v>0</v>
      </c>
      <c r="M17" s="9">
        <v>60</v>
      </c>
      <c r="N17" s="11">
        <v>0.75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>
        <f>SUM(E14:E17)</f>
        <v>57</v>
      </c>
      <c r="F28" s="15">
        <f>SUM(F14:F18)</f>
        <v>8</v>
      </c>
      <c r="G28" s="15"/>
      <c r="H28" s="16"/>
      <c r="I28" s="15">
        <f>SUM(I14:I17)</f>
        <v>49</v>
      </c>
      <c r="J28" s="16"/>
      <c r="K28" s="15">
        <v>0</v>
      </c>
      <c r="L28" s="16">
        <v>0</v>
      </c>
      <c r="M28" s="22">
        <v>74</v>
      </c>
      <c r="N28" s="21">
        <v>0.25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35433070866141736" bottom="1.0629921259842521" header="0" footer="0"/>
  <pageSetup scale="70" orientation="landscape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00"/>
  <sheetViews>
    <sheetView tabSelected="1" topLeftCell="A6" workbookViewId="0">
      <selection activeCell="M14" sqref="M14:N17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1</v>
      </c>
      <c r="C8" s="30"/>
      <c r="D8" s="5" t="s">
        <v>6</v>
      </c>
      <c r="E8" s="19">
        <v>4</v>
      </c>
      <c r="G8" s="4" t="s">
        <v>7</v>
      </c>
      <c r="H8" s="19">
        <v>4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 x14ac:dyDescent="0.25">
      <c r="A14" s="9" t="str">
        <f>'1'!A14</f>
        <v>APLICACIONES MOVILES II</v>
      </c>
      <c r="B14" s="9">
        <v>3</v>
      </c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0</v>
      </c>
      <c r="G14" s="9"/>
      <c r="H14" s="10"/>
      <c r="I14" s="9">
        <f t="shared" ref="I14:I17" si="0">(E14-SUM(F14:G14))-K14</f>
        <v>12</v>
      </c>
      <c r="J14" s="10"/>
      <c r="K14" s="9">
        <v>0</v>
      </c>
      <c r="L14" s="10">
        <v>0</v>
      </c>
      <c r="M14" s="9">
        <v>90</v>
      </c>
      <c r="N14" s="11">
        <v>0.66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36" customHeight="1" x14ac:dyDescent="0.25">
      <c r="A15" s="9" t="str">
        <f>'1'!A15</f>
        <v>INTERNET DE LAS COSAS</v>
      </c>
      <c r="B15" s="9">
        <v>3</v>
      </c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0</v>
      </c>
      <c r="G15" s="9"/>
      <c r="H15" s="10"/>
      <c r="I15" s="9">
        <f t="shared" si="0"/>
        <v>12</v>
      </c>
      <c r="J15" s="10"/>
      <c r="K15" s="9">
        <v>0</v>
      </c>
      <c r="L15" s="10">
        <v>0</v>
      </c>
      <c r="M15" s="9">
        <v>90</v>
      </c>
      <c r="N15" s="11">
        <v>0.75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34.5" customHeight="1" x14ac:dyDescent="0.25">
      <c r="A16" s="9" t="str">
        <f>'1'!A16</f>
        <v>ALGORITMOS Y LENGUAJES DE PROGRAMACION</v>
      </c>
      <c r="B16" s="9">
        <v>3</v>
      </c>
      <c r="C16" s="9" t="str">
        <f>'1'!C16</f>
        <v>401-B</v>
      </c>
      <c r="D16" s="9" t="s">
        <v>35</v>
      </c>
      <c r="E16" s="9">
        <f>'1'!E16</f>
        <v>17</v>
      </c>
      <c r="F16" s="9">
        <v>4</v>
      </c>
      <c r="G16" s="9"/>
      <c r="H16" s="10"/>
      <c r="I16" s="9">
        <f t="shared" si="0"/>
        <v>13</v>
      </c>
      <c r="J16" s="10"/>
      <c r="K16" s="9">
        <v>0</v>
      </c>
      <c r="L16" s="10">
        <v>0</v>
      </c>
      <c r="M16" s="9">
        <v>62</v>
      </c>
      <c r="N16" s="11">
        <v>0.76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1.5" customHeight="1" x14ac:dyDescent="0.25">
      <c r="A17" s="9" t="str">
        <f>'1'!A17</f>
        <v>ALGORITMOS Y LENGUAJES DE PROGRAMACION</v>
      </c>
      <c r="B17" s="9">
        <v>3</v>
      </c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4</v>
      </c>
      <c r="G17" s="9"/>
      <c r="H17" s="10"/>
      <c r="I17" s="9">
        <f t="shared" si="0"/>
        <v>12</v>
      </c>
      <c r="J17" s="10"/>
      <c r="K17" s="9">
        <v>0</v>
      </c>
      <c r="L17" s="10">
        <v>0</v>
      </c>
      <c r="M17" s="9">
        <v>60</v>
      </c>
      <c r="N17" s="11">
        <v>0.75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/>
      <c r="D18" s="9"/>
      <c r="E18" s="9"/>
      <c r="F18" s="9">
        <v>0</v>
      </c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>
        <f>SUM(E14:E17)</f>
        <v>57</v>
      </c>
      <c r="F28" s="15">
        <f>SUM(F14:F18)</f>
        <v>8</v>
      </c>
      <c r="G28" s="15"/>
      <c r="H28" s="16"/>
      <c r="I28" s="15">
        <f>SUM(I14:I17)</f>
        <v>49</v>
      </c>
      <c r="J28" s="16"/>
      <c r="K28" s="15">
        <v>0</v>
      </c>
      <c r="L28" s="16">
        <v>0</v>
      </c>
      <c r="M28" s="22">
        <v>74</v>
      </c>
      <c r="N28" s="21">
        <v>0.78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topLeftCell="A20" workbookViewId="0">
      <selection activeCell="G38" sqref="G38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8.85546875" customWidth="1"/>
    <col min="4" max="4" width="17.7109375" bestFit="1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>
        <v>4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3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.25" customHeight="1" x14ac:dyDescent="0.25">
      <c r="A14" s="9" t="str">
        <f>'1'!A14</f>
        <v>APLICACIONES MOVILES II</v>
      </c>
      <c r="B14" s="9">
        <v>4</v>
      </c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0</v>
      </c>
      <c r="G14" s="9"/>
      <c r="H14" s="10"/>
      <c r="I14" s="9">
        <f t="shared" ref="I14:I18" si="0">(E14-SUM(F14:G14))-K14</f>
        <v>12</v>
      </c>
      <c r="J14" s="10"/>
      <c r="K14" s="9">
        <v>0</v>
      </c>
      <c r="L14" s="10"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24" customHeight="1" x14ac:dyDescent="0.25">
      <c r="A15" s="9" t="str">
        <f>'1'!A15</f>
        <v>INTERNET DE LAS COSAS</v>
      </c>
      <c r="B15" s="9">
        <v>4</v>
      </c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0</v>
      </c>
      <c r="G15" s="9"/>
      <c r="H15" s="10"/>
      <c r="I15" s="9">
        <f t="shared" si="0"/>
        <v>12</v>
      </c>
      <c r="J15" s="10"/>
      <c r="K15" s="9">
        <v>0</v>
      </c>
      <c r="L15" s="10"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26.25" customHeight="1" x14ac:dyDescent="0.25">
      <c r="A16" s="9" t="str">
        <f>'1'!A16</f>
        <v>ALGORITMOS Y LENGUAJES DE PROGRAMACION</v>
      </c>
      <c r="B16" s="9">
        <v>4</v>
      </c>
      <c r="C16" s="9" t="str">
        <f>'1'!C16</f>
        <v>401-B</v>
      </c>
      <c r="D16" s="9" t="str">
        <f>'1'!D16</f>
        <v>IIND</v>
      </c>
      <c r="E16" s="9">
        <f>'1'!E16</f>
        <v>17</v>
      </c>
      <c r="F16" s="9">
        <v>0</v>
      </c>
      <c r="G16" s="9"/>
      <c r="H16" s="10"/>
      <c r="I16" s="9">
        <f t="shared" si="0"/>
        <v>17</v>
      </c>
      <c r="J16" s="10"/>
      <c r="K16" s="9">
        <v>0</v>
      </c>
      <c r="L16" s="10"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34.5" customHeight="1" x14ac:dyDescent="0.25">
      <c r="A17" s="9" t="str">
        <f>'1'!A17</f>
        <v>ALGORITMOS Y LENGUAJES DE PROGRAMACION</v>
      </c>
      <c r="B17" s="9">
        <v>4</v>
      </c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0</v>
      </c>
      <c r="G17" s="9"/>
      <c r="H17" s="10"/>
      <c r="I17" s="9">
        <f t="shared" si="0"/>
        <v>16</v>
      </c>
      <c r="J17" s="10"/>
      <c r="K17" s="9">
        <v>0</v>
      </c>
      <c r="L17" s="10"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>
        <v>0</v>
      </c>
      <c r="G18" s="9"/>
      <c r="H18" s="10"/>
      <c r="I18" s="9">
        <f t="shared" si="0"/>
        <v>0</v>
      </c>
      <c r="J18" s="10"/>
      <c r="K18" s="9">
        <v>0</v>
      </c>
      <c r="L18" s="10">
        <v>0</v>
      </c>
      <c r="M18" s="9">
        <v>0</v>
      </c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37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1000"/>
  <sheetViews>
    <sheetView topLeftCell="A31" workbookViewId="0">
      <selection activeCell="N15" sqref="N15"/>
    </sheetView>
  </sheetViews>
  <sheetFormatPr baseColWidth="10" defaultColWidth="14.42578125" defaultRowHeight="15" customHeight="1" x14ac:dyDescent="0.25"/>
  <cols>
    <col min="1" max="1" width="38.5703125" customWidth="1"/>
    <col min="2" max="2" width="4.7109375" customWidth="1"/>
    <col min="3" max="3" width="5.5703125" customWidth="1"/>
    <col min="4" max="4" width="21.85546875" customWidth="1"/>
    <col min="5" max="5" width="9.42578125" customWidth="1"/>
    <col min="6" max="12" width="7.5703125" customWidth="1"/>
    <col min="13" max="26" width="11.42578125" customWidth="1"/>
  </cols>
  <sheetData>
    <row r="1" spans="1:26" ht="62.25" customHeight="1" x14ac:dyDescent="0.25">
      <c r="A1" s="1"/>
      <c r="B1" s="43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5">
      <c r="A2" s="2"/>
      <c r="B2" s="2"/>
      <c r="C2" s="2"/>
      <c r="D2" s="1"/>
      <c r="E2" s="2"/>
      <c r="F2" s="2"/>
      <c r="G2" s="2"/>
      <c r="H2" s="2"/>
      <c r="I2" s="2"/>
      <c r="J2" s="2"/>
      <c r="K2" s="2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5">
      <c r="A3" s="28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5">
      <c r="A5" s="28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5">
      <c r="A6" s="44" t="s">
        <v>3</v>
      </c>
      <c r="B6" s="24"/>
      <c r="C6" s="24"/>
      <c r="D6" s="24"/>
      <c r="E6" s="45" t="s">
        <v>32</v>
      </c>
      <c r="F6" s="30"/>
      <c r="G6" s="30"/>
      <c r="H6" s="30"/>
      <c r="I6" s="30"/>
      <c r="J6" s="3"/>
      <c r="K6" s="3"/>
      <c r="L6" s="3"/>
      <c r="M6" s="3"/>
      <c r="N6" s="3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5">
      <c r="A8" s="4" t="s">
        <v>5</v>
      </c>
      <c r="B8" s="31" t="s">
        <v>33</v>
      </c>
      <c r="C8" s="30"/>
      <c r="D8" s="5" t="s">
        <v>6</v>
      </c>
      <c r="E8" s="19">
        <f>'1'!E8</f>
        <v>4</v>
      </c>
      <c r="G8" s="4" t="s">
        <v>7</v>
      </c>
      <c r="H8" s="19">
        <f>'1'!H8</f>
        <v>3</v>
      </c>
      <c r="I8" s="40" t="s">
        <v>8</v>
      </c>
      <c r="J8" s="24"/>
      <c r="K8" s="24"/>
      <c r="L8" s="31" t="str">
        <f>'1'!L8</f>
        <v>Febrero-Junio 2024</v>
      </c>
      <c r="M8" s="30"/>
      <c r="N8" s="30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5">
      <c r="A10" s="4" t="s">
        <v>31</v>
      </c>
      <c r="B10" s="31" t="str">
        <f>'1'!B10</f>
        <v>VICTOR MANUEL CHONTAL AMADOR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5">
      <c r="A11" s="1"/>
      <c r="B11" s="7"/>
      <c r="C11" s="7"/>
      <c r="D11" s="1"/>
      <c r="E11" s="7"/>
      <c r="F11" s="7"/>
      <c r="G11" s="7"/>
      <c r="H11" s="7"/>
      <c r="I11" s="7"/>
      <c r="J11" s="7"/>
      <c r="K11" s="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5">
      <c r="A12" s="33" t="s">
        <v>10</v>
      </c>
      <c r="B12" s="35" t="s">
        <v>11</v>
      </c>
      <c r="C12" s="35" t="s">
        <v>12</v>
      </c>
      <c r="D12" s="37" t="s">
        <v>13</v>
      </c>
      <c r="E12" s="37" t="s">
        <v>14</v>
      </c>
      <c r="F12" s="41" t="s">
        <v>15</v>
      </c>
      <c r="G12" s="42"/>
      <c r="H12" s="37" t="s">
        <v>16</v>
      </c>
      <c r="I12" s="37" t="s">
        <v>17</v>
      </c>
      <c r="J12" s="37" t="s">
        <v>18</v>
      </c>
      <c r="K12" s="37" t="s">
        <v>19</v>
      </c>
      <c r="L12" s="37" t="s">
        <v>20</v>
      </c>
      <c r="M12" s="37" t="s">
        <v>21</v>
      </c>
      <c r="N12" s="38" t="s">
        <v>22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5">
      <c r="A13" s="34"/>
      <c r="B13" s="36"/>
      <c r="C13" s="36"/>
      <c r="D13" s="36"/>
      <c r="E13" s="36"/>
      <c r="F13" s="8" t="s">
        <v>23</v>
      </c>
      <c r="G13" s="8" t="s">
        <v>24</v>
      </c>
      <c r="H13" s="36"/>
      <c r="I13" s="36"/>
      <c r="J13" s="36"/>
      <c r="K13" s="36"/>
      <c r="L13" s="36"/>
      <c r="M13" s="36"/>
      <c r="N13" s="3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5">
      <c r="A14" s="9" t="str">
        <f>'1'!A14</f>
        <v>APLICACIONES MOVILES II</v>
      </c>
      <c r="B14" s="9"/>
      <c r="C14" s="9" t="str">
        <f>'1'!C14</f>
        <v>804-AP</v>
      </c>
      <c r="D14" s="9" t="str">
        <f ca="1">'1'!D14</f>
        <v>ISC</v>
      </c>
      <c r="E14" s="9">
        <f>'1'!E14</f>
        <v>12</v>
      </c>
      <c r="F14" s="9">
        <v>0</v>
      </c>
      <c r="G14" s="9"/>
      <c r="H14" s="10">
        <f t="shared" ref="H14:H17" si="0">F14/E14</f>
        <v>0</v>
      </c>
      <c r="I14" s="9">
        <v>0</v>
      </c>
      <c r="J14" s="10">
        <f t="shared" ref="J14:J17" si="1">I14/E14</f>
        <v>0</v>
      </c>
      <c r="K14" s="9"/>
      <c r="L14" s="10">
        <f t="shared" ref="L14:L17" si="2">K14/E14</f>
        <v>0</v>
      </c>
      <c r="M14" s="9">
        <v>0</v>
      </c>
      <c r="N14" s="11">
        <v>0</v>
      </c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2.75" customHeight="1" x14ac:dyDescent="0.25">
      <c r="A15" s="9" t="str">
        <f>'1'!A15</f>
        <v>INTERNET DE LAS COSAS</v>
      </c>
      <c r="B15" s="9"/>
      <c r="C15" s="9" t="str">
        <f>'1'!C15</f>
        <v>804-AP</v>
      </c>
      <c r="D15" s="9" t="str">
        <f ca="1">'1'!D15</f>
        <v>ISC</v>
      </c>
      <c r="E15" s="9">
        <f>'1'!E15</f>
        <v>12</v>
      </c>
      <c r="F15" s="9">
        <v>0</v>
      </c>
      <c r="G15" s="9">
        <v>0</v>
      </c>
      <c r="H15" s="10">
        <f t="shared" si="0"/>
        <v>0</v>
      </c>
      <c r="I15" s="9">
        <v>0</v>
      </c>
      <c r="J15" s="10">
        <f t="shared" si="1"/>
        <v>0</v>
      </c>
      <c r="K15" s="9"/>
      <c r="L15" s="10">
        <f t="shared" si="2"/>
        <v>0</v>
      </c>
      <c r="M15" s="9">
        <v>0</v>
      </c>
      <c r="N15" s="11">
        <v>0</v>
      </c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2.75" customHeight="1" x14ac:dyDescent="0.25">
      <c r="A16" s="9" t="str">
        <f>'1'!A16</f>
        <v>ALGORITMOS Y LENGUAJES DE PROGRAMACION</v>
      </c>
      <c r="B16" s="9"/>
      <c r="C16" s="9" t="str">
        <f>'1'!C16</f>
        <v>401-B</v>
      </c>
      <c r="D16" s="9" t="str">
        <f>'1'!D16</f>
        <v>IIND</v>
      </c>
      <c r="E16" s="9">
        <f>'1'!E16</f>
        <v>17</v>
      </c>
      <c r="F16" s="9">
        <v>0</v>
      </c>
      <c r="G16" s="9">
        <v>0</v>
      </c>
      <c r="H16" s="10">
        <f t="shared" si="0"/>
        <v>0</v>
      </c>
      <c r="I16" s="9">
        <v>0</v>
      </c>
      <c r="J16" s="10">
        <f t="shared" si="1"/>
        <v>0</v>
      </c>
      <c r="K16" s="9"/>
      <c r="L16" s="10">
        <f t="shared" si="2"/>
        <v>0</v>
      </c>
      <c r="M16" s="9">
        <v>0</v>
      </c>
      <c r="N16" s="11">
        <v>0</v>
      </c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2.75" customHeight="1" x14ac:dyDescent="0.25">
      <c r="A17" s="9" t="str">
        <f>'1'!A17</f>
        <v>ALGORITMOS Y LENGUAJES DE PROGRAMACION</v>
      </c>
      <c r="B17" s="9"/>
      <c r="C17" s="9" t="str">
        <f>'1'!C17</f>
        <v>401-C</v>
      </c>
      <c r="D17" s="9" t="str">
        <f>'1'!D17</f>
        <v>IIND</v>
      </c>
      <c r="E17" s="9">
        <f>'1'!E17</f>
        <v>16</v>
      </c>
      <c r="F17" s="9">
        <v>0</v>
      </c>
      <c r="G17" s="9">
        <v>0</v>
      </c>
      <c r="H17" s="10">
        <f t="shared" si="0"/>
        <v>0</v>
      </c>
      <c r="I17" s="9">
        <v>0</v>
      </c>
      <c r="J17" s="10">
        <f t="shared" si="1"/>
        <v>0</v>
      </c>
      <c r="K17" s="9"/>
      <c r="L17" s="10">
        <f t="shared" si="2"/>
        <v>0</v>
      </c>
      <c r="M17" s="9">
        <v>0</v>
      </c>
      <c r="N17" s="11">
        <v>0</v>
      </c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2.75" customHeigh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/>
      <c r="J18" s="10"/>
      <c r="K18" s="9"/>
      <c r="L18" s="10"/>
      <c r="M18" s="9"/>
      <c r="N18" s="11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2.75" customHeigh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/>
      <c r="I19" s="9"/>
      <c r="J19" s="10"/>
      <c r="K19" s="9"/>
      <c r="L19" s="10"/>
      <c r="M19" s="9"/>
      <c r="N19" s="11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12.75" customHeigh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/>
      <c r="I20" s="9"/>
      <c r="J20" s="10"/>
      <c r="K20" s="9"/>
      <c r="L20" s="10"/>
      <c r="M20" s="9"/>
      <c r="N20" s="11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2.75" customHeigh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/>
      <c r="I21" s="9"/>
      <c r="J21" s="10"/>
      <c r="K21" s="9"/>
      <c r="L21" s="10"/>
      <c r="M21" s="9"/>
      <c r="N21" s="11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2.75" customHeigh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/>
      <c r="I22" s="9"/>
      <c r="J22" s="10"/>
      <c r="K22" s="9"/>
      <c r="L22" s="10"/>
      <c r="M22" s="9"/>
      <c r="N22" s="11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2.75" customHeigh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/>
      <c r="I23" s="9"/>
      <c r="J23" s="10"/>
      <c r="K23" s="9"/>
      <c r="L23" s="10"/>
      <c r="M23" s="9"/>
      <c r="N23" s="11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2.75" customHeigh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/>
      <c r="I24" s="9"/>
      <c r="J24" s="10"/>
      <c r="K24" s="9"/>
      <c r="L24" s="10"/>
      <c r="M24" s="9"/>
      <c r="N24" s="11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2.75" customHeigh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/>
      <c r="I25" s="9"/>
      <c r="J25" s="10"/>
      <c r="K25" s="9"/>
      <c r="L25" s="10"/>
      <c r="M25" s="9"/>
      <c r="N25" s="11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2.75" customHeigh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/>
      <c r="I26" s="9"/>
      <c r="J26" s="10"/>
      <c r="K26" s="9"/>
      <c r="L26" s="10"/>
      <c r="M26" s="9"/>
      <c r="N26" s="11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/>
      <c r="I27" s="9"/>
      <c r="J27" s="10"/>
      <c r="K27" s="9"/>
      <c r="L27" s="10"/>
      <c r="M27" s="9"/>
      <c r="N27" s="11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2.75" customHeight="1" x14ac:dyDescent="0.25">
      <c r="A28" s="14" t="s">
        <v>26</v>
      </c>
      <c r="B28" s="15" t="s">
        <v>25</v>
      </c>
      <c r="C28" s="15" t="s">
        <v>25</v>
      </c>
      <c r="D28" s="15" t="s">
        <v>25</v>
      </c>
      <c r="E28" s="15">
        <f t="shared" ref="E28:G28" si="3">SUM(E14:E27)</f>
        <v>57</v>
      </c>
      <c r="F28" s="15">
        <f t="shared" si="3"/>
        <v>0</v>
      </c>
      <c r="G28" s="15">
        <f t="shared" si="3"/>
        <v>0</v>
      </c>
      <c r="H28" s="16">
        <f>SUM(F28:G28)/E28</f>
        <v>0</v>
      </c>
      <c r="I28" s="15">
        <f>(E28-SUM(F28:G28))-K28</f>
        <v>57</v>
      </c>
      <c r="J28" s="16">
        <f>I28/E28</f>
        <v>1</v>
      </c>
      <c r="K28" s="15">
        <f>SUM(K14:K27)</f>
        <v>0</v>
      </c>
      <c r="L28" s="16">
        <f>K28/E28</f>
        <v>0</v>
      </c>
      <c r="M28" s="15">
        <f t="shared" ref="M28:N28" si="4">AVERAGE(M14:M27)</f>
        <v>0</v>
      </c>
      <c r="N28" s="17">
        <f t="shared" si="4"/>
        <v>0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0" customHeight="1" x14ac:dyDescent="0.25">
      <c r="A30" s="26" t="s">
        <v>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5">
      <c r="A32" s="18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5">
      <c r="A33" s="1"/>
      <c r="B33" s="27" t="s">
        <v>28</v>
      </c>
      <c r="C33" s="24"/>
      <c r="D33" s="24"/>
      <c r="E33" s="1"/>
      <c r="F33" s="1"/>
      <c r="G33" s="28" t="s">
        <v>29</v>
      </c>
      <c r="H33" s="24"/>
      <c r="I33" s="24"/>
      <c r="J33" s="24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62.25" customHeight="1" x14ac:dyDescent="0.25">
      <c r="A34" s="1"/>
      <c r="B34" s="29"/>
      <c r="C34" s="30"/>
      <c r="D34" s="30"/>
      <c r="E34" s="1"/>
      <c r="F34" s="1"/>
      <c r="G34" s="31"/>
      <c r="H34" s="30"/>
      <c r="I34" s="30"/>
      <c r="J34" s="30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hidden="1" customHeight="1" x14ac:dyDescent="0.25">
      <c r="A35" s="32" t="s">
        <v>30</v>
      </c>
      <c r="B35" s="24"/>
      <c r="C35" s="7"/>
      <c r="D35" s="1"/>
      <c r="E35" s="32"/>
      <c r="F35" s="24"/>
      <c r="G35" s="24"/>
      <c r="H35" s="2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hidden="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5" customHeight="1" x14ac:dyDescent="0.25">
      <c r="A37" s="1"/>
      <c r="B37" s="23" t="str">
        <f>B10</f>
        <v>VICTOR MANUEL CHONTAL AMADOR</v>
      </c>
      <c r="C37" s="24"/>
      <c r="D37" s="24"/>
      <c r="E37" s="20"/>
      <c r="F37" s="20"/>
      <c r="G37" s="25" t="s">
        <v>36</v>
      </c>
      <c r="H37" s="24"/>
      <c r="I37" s="24"/>
      <c r="J37" s="24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1">
    <mergeCell ref="B1:N1"/>
    <mergeCell ref="A3:N3"/>
    <mergeCell ref="A5:N5"/>
    <mergeCell ref="A6:D6"/>
    <mergeCell ref="B8:C8"/>
    <mergeCell ref="L8:N8"/>
    <mergeCell ref="E6:I6"/>
    <mergeCell ref="L12:L13"/>
    <mergeCell ref="M12:M13"/>
    <mergeCell ref="N12:N13"/>
    <mergeCell ref="I8:K8"/>
    <mergeCell ref="B10:L10"/>
    <mergeCell ref="F12:G12"/>
    <mergeCell ref="H12:H13"/>
    <mergeCell ref="I12:I13"/>
    <mergeCell ref="J12:J13"/>
    <mergeCell ref="K12:K13"/>
    <mergeCell ref="A12:A13"/>
    <mergeCell ref="B12:B13"/>
    <mergeCell ref="C12:C13"/>
    <mergeCell ref="D12:D13"/>
    <mergeCell ref="E12:E13"/>
    <mergeCell ref="B37:D37"/>
    <mergeCell ref="G37:J37"/>
    <mergeCell ref="A30:N30"/>
    <mergeCell ref="B33:D33"/>
    <mergeCell ref="G33:J33"/>
    <mergeCell ref="B34:D34"/>
    <mergeCell ref="G34:J34"/>
    <mergeCell ref="A35:B35"/>
    <mergeCell ref="E35:H35"/>
  </mergeCells>
  <printOptions horizontalCentered="1"/>
  <pageMargins left="0.70866141732283472" right="0.70866141732283472" top="0.74803149606299213" bottom="1.0629921259842521" header="0" footer="0"/>
  <pageSetup scale="72" orientation="landscape" r:id="rId1"/>
  <headerFooter>
    <oddFooter>&amp;RAgosto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</vt:lpstr>
      <vt:lpstr>2</vt:lpstr>
      <vt:lpstr>3</vt:lpstr>
      <vt:lpstr>4</vt:lpstr>
      <vt:lpstr>Final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Victor Manuel Chontal Amador</cp:lastModifiedBy>
  <cp:lastPrinted>2022-11-07T01:24:27Z</cp:lastPrinted>
  <dcterms:created xsi:type="dcterms:W3CDTF">2021-11-22T14:45:25Z</dcterms:created>
  <dcterms:modified xsi:type="dcterms:W3CDTF">2024-06-13T05:39:33Z</dcterms:modified>
</cp:coreProperties>
</file>