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"/>
    </mc:Choice>
  </mc:AlternateContent>
  <xr:revisionPtr revIDLastSave="0" documentId="13_ncr:1_{D80102B2-5C10-44EF-99DB-DE1E321AB15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Disp MovII" sheetId="1" r:id="rId1"/>
    <sheet name="IoT" sheetId="3" r:id="rId2"/>
    <sheet name="Prog 401B" sheetId="5" r:id="rId3"/>
    <sheet name="Prog 401C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5" l="1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20" i="3"/>
  <c r="Q19" i="3"/>
  <c r="Q18" i="3"/>
  <c r="Q17" i="3"/>
  <c r="Q16" i="3"/>
  <c r="Q15" i="3"/>
  <c r="Q14" i="3"/>
  <c r="Q13" i="3"/>
  <c r="Q12" i="3"/>
  <c r="Q11" i="3"/>
  <c r="Q10" i="3"/>
  <c r="Q9" i="3"/>
  <c r="Q20" i="1"/>
  <c r="Q19" i="1"/>
  <c r="Q18" i="1"/>
  <c r="Q17" i="1"/>
  <c r="Q16" i="1"/>
  <c r="Q15" i="1"/>
  <c r="Q14" i="1"/>
  <c r="Q13" i="1"/>
  <c r="Q12" i="1"/>
  <c r="Q11" i="1"/>
  <c r="Q10" i="1"/>
  <c r="Q9" i="1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K57" i="5" l="1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<sst xmlns="http://schemas.openxmlformats.org/spreadsheetml/2006/main" count="341" uniqueCount="134">
  <si>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</si>
  <si>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</si>
  <si>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</si>
  <si>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</si>
  <si>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</si>
  <si>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</si>
  <si>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</si>
  <si>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</si>
  <si>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</si>
  <si>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</si>
  <si>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</si>
  <si>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</si>
  <si>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</si>
  <si>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</si>
  <si>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</si>
  <si>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</si>
  <si>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</si>
  <si>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</si>
  <si>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</si>
  <si>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</si>
  <si>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</si>
  <si>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</si>
  <si>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</si>
  <si>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</si>
  <si>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201U0031</t>
  </si>
  <si>
    <t>ESTRADA CONCHI LEISY</t>
  </si>
  <si>
    <t>GARCIA ACOSTA MARIA GUADALUPE</t>
  </si>
  <si>
    <t>GONZALEZ AVELINO SARA STEPHANY</t>
  </si>
  <si>
    <t>JACINTO RAMON JULIO ALEJANDRO</t>
  </si>
  <si>
    <t>LERDO FISCAL PAOLA</t>
  </si>
  <si>
    <t>CARMONA COBAXIN ANGEL DE JESUS</t>
  </si>
  <si>
    <t>CHIPOL FISCAL JUAN CARLOS</t>
  </si>
  <si>
    <t>COBAXIN OSORIO ENOC</t>
  </si>
  <si>
    <t>LINO MIXTEGA JOSE LUIS</t>
  </si>
  <si>
    <t>OSTO MAZABA JOHANA JACQUELIN</t>
  </si>
  <si>
    <t>MTI VICTOR MANUEL CHONTAL AMADOR</t>
  </si>
  <si>
    <t>AZAMAR TEGOMA LEONARDO DE JESUS</t>
  </si>
  <si>
    <t>COLORIANO VICTORIO ELISA</t>
  </si>
  <si>
    <t>HERNANDEZ AZAMAR LEONARDO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</si>
  <si>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</si>
  <si>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</si>
  <si>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</si>
  <si>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</si>
  <si>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</si>
  <si>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</si>
  <si>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</si>
  <si>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</si>
  <si>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</si>
  <si>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</si>
  <si>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</si>
  <si>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</si>
  <si>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</si>
  <si>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</si>
  <si>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</si>
  <si>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</si>
  <si>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221U0814</t>
  </si>
  <si>
    <t>201U0116</t>
  </si>
  <si>
    <t>201U0117</t>
  </si>
  <si>
    <t>201U0119</t>
  </si>
  <si>
    <t>201U0125</t>
  </si>
  <si>
    <t>201U0128</t>
  </si>
  <si>
    <t>Dispositivos Móviles II</t>
  </si>
  <si>
    <t>804-AP</t>
  </si>
  <si>
    <t>221U0057</t>
  </si>
  <si>
    <t>221U0060</t>
  </si>
  <si>
    <t>221U0061</t>
  </si>
  <si>
    <t>221U0066</t>
  </si>
  <si>
    <t>221U0078</t>
  </si>
  <si>
    <t>221U0093</t>
  </si>
  <si>
    <t>221U0091</t>
  </si>
  <si>
    <t>211U0606</t>
  </si>
  <si>
    <t>231U0001</t>
  </si>
  <si>
    <t>221U0103</t>
  </si>
  <si>
    <t>221U0105</t>
  </si>
  <si>
    <t>221U0072</t>
  </si>
  <si>
    <t>211U0116</t>
  </si>
  <si>
    <t>221U0133</t>
  </si>
  <si>
    <t>221U0729</t>
  </si>
  <si>
    <t>221U0124</t>
  </si>
  <si>
    <t>221U0107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</si>
  <si>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</si>
  <si>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</si>
  <si>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</si>
  <si>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</si>
  <si>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</si>
  <si>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</si>
  <si>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</si>
  <si>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MENDOZA CHIGO JONATHAN DE JESUS</t>
  </si>
  <si>
    <t>MORENO CASTRO ADRIAN DE JESUS</t>
  </si>
  <si>
    <t>OLIVEROS ISIDORO VANIA</t>
  </si>
  <si>
    <t>ORTIZ MARCIAL MONSERRAT</t>
  </si>
  <si>
    <t>POLITO MACARIO MAURICIO</t>
  </si>
  <si>
    <t>SOSA AMOROSO ZAIR OTONIEL</t>
  </si>
  <si>
    <t>SOSA MARTINEZ JESSICA ALEJANDRA</t>
  </si>
  <si>
    <t>URIETA MARTINEZ KAREN</t>
  </si>
  <si>
    <t>VILLAFUERTE CONCHI ARIEL MOISES</t>
  </si>
  <si>
    <t>PEREZ REYES STEFANY GABRIELA</t>
  </si>
  <si>
    <t>Internet de las cosas</t>
  </si>
  <si>
    <t>221U0807</t>
  </si>
  <si>
    <t>221U0055</t>
  </si>
  <si>
    <t>221U0058</t>
  </si>
  <si>
    <t>221U0126</t>
  </si>
  <si>
    <t>221U0079</t>
  </si>
  <si>
    <t>221U0134</t>
  </si>
  <si>
    <t>221U0088</t>
  </si>
  <si>
    <t>211U0643</t>
  </si>
  <si>
    <t>211U0095</t>
  </si>
  <si>
    <t>221U0100</t>
  </si>
  <si>
    <t>221U0102</t>
  </si>
  <si>
    <t>221U0796</t>
  </si>
  <si>
    <t>221U0113</t>
  </si>
  <si>
    <t>221U0116</t>
  </si>
  <si>
    <t>221U0119</t>
  </si>
  <si>
    <t>221U0127</t>
  </si>
  <si>
    <t>ACOSTA BUSTAMANTE HECTOR JOSE</t>
  </si>
  <si>
    <t>ALEMAN GONZALEZ MARIA FERNANDA</t>
  </si>
  <si>
    <t>ANTELE GARCIA CHELSEA VALERIA</t>
  </si>
  <si>
    <t>COYOLT LUCIANO KEVIN</t>
  </si>
  <si>
    <t>EUGENIO DURAN IRIS ANETH</t>
  </si>
  <si>
    <t>FISCAL MEMECHI JOSE GABRIEL</t>
  </si>
  <si>
    <t>HERNANDEZ DOMINGUEZ JULIO CESAR</t>
  </si>
  <si>
    <t>LOPEZ FIGUEROLA EDWIN DE JESUS</t>
  </si>
  <si>
    <t>MARTINEZ AGUIRRE IVETT MONTSERRAT</t>
  </si>
  <si>
    <t>MIXTEGA ANOTA IVAN JAIR</t>
  </si>
  <si>
    <t>MORA ABRAJAN PARIS ADRIAN</t>
  </si>
  <si>
    <t>ROSAS BUSTAMANTE MIGUEL ANGEL</t>
  </si>
  <si>
    <t>SALADO CHAIRA JUAN URIEL</t>
  </si>
  <si>
    <t>SANCHEZ CHIPOL YERIK ORBELIN</t>
  </si>
  <si>
    <t>TORIJAS BAXIN GUSTAVO</t>
  </si>
  <si>
    <t>XIMEO TEOBA CRISTHIAN URIEL</t>
  </si>
  <si>
    <t>Algoritmos y Lenguajes de Programación</t>
  </si>
  <si>
    <t>401B</t>
  </si>
  <si>
    <t>401C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</si>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</sst>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7" t="s">
        <v>61</v>
      </c>
      <c r="E4" s="27"/>
      <c r="F4" s="27"/>
      <c r="G4" s="27"/>
      <c r="I4" t="s">
        <v>1</v>
      </c>
      <c r="J4" s="35" t="s">
        <v>62</v>
      </c>
      <c r="K4" s="35"/>
      <c r="M4" t="s">
        <v>2</v>
      </c>
      <c r="N4" s="36">
        <v>45455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133</v>
      </c>
      <c r="E6" s="35"/>
      <c r="F6" s="35"/>
      <c r="G6" s="35"/>
      <c r="I6" s="21" t="s">
        <v>22</v>
      </c>
      <c r="J6" s="21"/>
      <c r="K6" s="22" t="s">
        <v>35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50</v>
      </c>
      <c r="D9" s="28" t="s">
        <v>39</v>
      </c>
      <c r="E9" s="28" t="s">
        <v>36</v>
      </c>
      <c r="F9" s="28" t="s">
        <v>36</v>
      </c>
      <c r="G9" s="28" t="s">
        <v>36</v>
      </c>
      <c r="H9" s="28" t="s">
        <v>36</v>
      </c>
      <c r="I9" s="28" t="s">
        <v>36</v>
      </c>
      <c r="J9" s="19">
        <v>80</v>
      </c>
      <c r="K9" s="19">
        <v>85</v>
      </c>
      <c r="L9" s="4">
        <v>90</v>
      </c>
      <c r="M9" s="4">
        <v>90</v>
      </c>
      <c r="N9" s="4">
        <v>90</v>
      </c>
      <c r="O9" s="4">
        <v>0</v>
      </c>
      <c r="P9" s="4">
        <v>0</v>
      </c>
      <c r="Q9" s="10">
        <f>SUM(J9:P9)/5</f>
        <v>87</v>
      </c>
    </row>
    <row r="10" spans="2:18" ht="15.75" x14ac:dyDescent="0.25">
      <c r="B10" s="6">
        <f>B9+1</f>
        <v>2</v>
      </c>
      <c r="C10" s="18" t="s">
        <v>51</v>
      </c>
      <c r="D10" s="28" t="s">
        <v>40</v>
      </c>
      <c r="E10" s="28" t="s">
        <v>30</v>
      </c>
      <c r="F10" s="28" t="s">
        <v>30</v>
      </c>
      <c r="G10" s="28" t="s">
        <v>30</v>
      </c>
      <c r="H10" s="28" t="s">
        <v>30</v>
      </c>
      <c r="I10" s="28" t="s">
        <v>30</v>
      </c>
      <c r="J10" s="19">
        <v>100</v>
      </c>
      <c r="K10" s="19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20" si="0">SUM(J10:P10)/5</f>
        <v>100</v>
      </c>
    </row>
    <row r="11" spans="2:18" ht="15.75" x14ac:dyDescent="0.25">
      <c r="B11" s="6">
        <f t="shared" ref="B11:B53" si="1">B10+1</f>
        <v>3</v>
      </c>
      <c r="C11" s="18" t="s">
        <v>52</v>
      </c>
      <c r="D11" s="28" t="s">
        <v>41</v>
      </c>
      <c r="E11" s="28" t="s">
        <v>31</v>
      </c>
      <c r="F11" s="28" t="s">
        <v>31</v>
      </c>
      <c r="G11" s="28" t="s">
        <v>31</v>
      </c>
      <c r="H11" s="28" t="s">
        <v>31</v>
      </c>
      <c r="I11" s="28" t="s">
        <v>31</v>
      </c>
      <c r="J11" s="19">
        <v>100</v>
      </c>
      <c r="K11" s="19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ht="15.75" x14ac:dyDescent="0.25">
      <c r="B12" s="6">
        <f t="shared" si="1"/>
        <v>4</v>
      </c>
      <c r="C12" s="18" t="s">
        <v>53</v>
      </c>
      <c r="D12" s="28" t="s">
        <v>42</v>
      </c>
      <c r="E12" s="28" t="s">
        <v>32</v>
      </c>
      <c r="F12" s="28" t="s">
        <v>32</v>
      </c>
      <c r="G12" s="28" t="s">
        <v>32</v>
      </c>
      <c r="H12" s="28" t="s">
        <v>32</v>
      </c>
      <c r="I12" s="28" t="s">
        <v>32</v>
      </c>
      <c r="J12" s="19">
        <v>70</v>
      </c>
      <c r="K12" s="19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70</v>
      </c>
    </row>
    <row r="13" spans="2:18" ht="15.75" x14ac:dyDescent="0.25">
      <c r="B13" s="6">
        <f t="shared" si="1"/>
        <v>5</v>
      </c>
      <c r="C13" s="18" t="s">
        <v>54</v>
      </c>
      <c r="D13" s="28" t="s">
        <v>43</v>
      </c>
      <c r="E13" s="28" t="s">
        <v>37</v>
      </c>
      <c r="F13" s="28" t="s">
        <v>37</v>
      </c>
      <c r="G13" s="28" t="s">
        <v>37</v>
      </c>
      <c r="H13" s="28" t="s">
        <v>37</v>
      </c>
      <c r="I13" s="28" t="s">
        <v>37</v>
      </c>
      <c r="J13" s="19">
        <v>70</v>
      </c>
      <c r="K13" s="19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70</v>
      </c>
    </row>
    <row r="14" spans="2:18" ht="15.75" x14ac:dyDescent="0.25">
      <c r="B14" s="6">
        <f t="shared" si="1"/>
        <v>6</v>
      </c>
      <c r="C14" s="18" t="s">
        <v>24</v>
      </c>
      <c r="D14" s="28" t="s">
        <v>29</v>
      </c>
      <c r="E14" s="28" t="s">
        <v>25</v>
      </c>
      <c r="F14" s="28" t="s">
        <v>25</v>
      </c>
      <c r="G14" s="28" t="s">
        <v>25</v>
      </c>
      <c r="H14" s="28" t="s">
        <v>25</v>
      </c>
      <c r="I14" s="28" t="s">
        <v>25</v>
      </c>
      <c r="J14" s="19">
        <v>100</v>
      </c>
      <c r="K14" s="19">
        <v>95</v>
      </c>
      <c r="L14" s="4">
        <v>95</v>
      </c>
      <c r="M14" s="4">
        <v>95</v>
      </c>
      <c r="N14" s="4">
        <v>95</v>
      </c>
      <c r="O14" s="4">
        <v>0</v>
      </c>
      <c r="P14" s="4">
        <v>0</v>
      </c>
      <c r="Q14" s="10">
        <f t="shared" si="0"/>
        <v>96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19">
        <v>70</v>
      </c>
      <c r="K15" s="19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ht="15.75" x14ac:dyDescent="0.25">
      <c r="B16" s="6">
        <f t="shared" si="1"/>
        <v>8</v>
      </c>
      <c r="C16" s="18" t="s">
        <v>56</v>
      </c>
      <c r="D16" s="28" t="s">
        <v>45</v>
      </c>
      <c r="E16" s="28" t="s">
        <v>27</v>
      </c>
      <c r="F16" s="28" t="s">
        <v>27</v>
      </c>
      <c r="G16" s="28" t="s">
        <v>27</v>
      </c>
      <c r="H16" s="28" t="s">
        <v>27</v>
      </c>
      <c r="I16" s="28" t="s">
        <v>27</v>
      </c>
      <c r="J16" s="19">
        <v>100</v>
      </c>
      <c r="K16" s="19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100</v>
      </c>
    </row>
    <row r="17" spans="2:17" ht="15.75" x14ac:dyDescent="0.25">
      <c r="B17" s="6">
        <f t="shared" si="1"/>
        <v>9</v>
      </c>
      <c r="C17" s="18" t="s">
        <v>57</v>
      </c>
      <c r="D17" s="28" t="s">
        <v>46</v>
      </c>
      <c r="E17" s="28" t="s">
        <v>38</v>
      </c>
      <c r="F17" s="28" t="s">
        <v>38</v>
      </c>
      <c r="G17" s="28" t="s">
        <v>38</v>
      </c>
      <c r="H17" s="28" t="s">
        <v>38</v>
      </c>
      <c r="I17" s="28" t="s">
        <v>38</v>
      </c>
      <c r="J17" s="19">
        <v>100</v>
      </c>
      <c r="K17" s="19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ht="15.75" x14ac:dyDescent="0.25">
      <c r="B18" s="6">
        <f t="shared" si="1"/>
        <v>10</v>
      </c>
      <c r="C18" s="18" t="s">
        <v>58</v>
      </c>
      <c r="D18" s="28" t="s">
        <v>47</v>
      </c>
      <c r="E18" s="28" t="s">
        <v>28</v>
      </c>
      <c r="F18" s="28" t="s">
        <v>28</v>
      </c>
      <c r="G18" s="28" t="s">
        <v>28</v>
      </c>
      <c r="H18" s="28" t="s">
        <v>28</v>
      </c>
      <c r="I18" s="28" t="s">
        <v>28</v>
      </c>
      <c r="J18" s="19">
        <v>100</v>
      </c>
      <c r="K18" s="19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100</v>
      </c>
    </row>
    <row r="19" spans="2:17" ht="15.75" x14ac:dyDescent="0.25">
      <c r="B19" s="6">
        <f t="shared" si="1"/>
        <v>11</v>
      </c>
      <c r="C19" s="18" t="s">
        <v>59</v>
      </c>
      <c r="D19" s="28" t="s">
        <v>48</v>
      </c>
      <c r="E19" s="28" t="s">
        <v>33</v>
      </c>
      <c r="F19" s="28" t="s">
        <v>33</v>
      </c>
      <c r="G19" s="28" t="s">
        <v>33</v>
      </c>
      <c r="H19" s="28" t="s">
        <v>33</v>
      </c>
      <c r="I19" s="28" t="s">
        <v>33</v>
      </c>
      <c r="J19" s="19">
        <v>90</v>
      </c>
      <c r="K19" s="19">
        <v>90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90</v>
      </c>
    </row>
    <row r="20" spans="2:17" ht="15.75" x14ac:dyDescent="0.25">
      <c r="B20" s="6">
        <f t="shared" si="1"/>
        <v>12</v>
      </c>
      <c r="C20" s="18" t="s">
        <v>60</v>
      </c>
      <c r="D20" s="28" t="s">
        <v>49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0">
        <v>100</v>
      </c>
      <c r="K20" s="20">
        <v>100</v>
      </c>
      <c r="L20" s="17">
        <v>100</v>
      </c>
      <c r="M20" s="17">
        <v>100</v>
      </c>
      <c r="N20" s="17">
        <v>100</v>
      </c>
      <c r="O20" s="17">
        <v>0</v>
      </c>
      <c r="P20" s="17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3"/>
      <c r="D21" s="37"/>
      <c r="E21" s="37"/>
      <c r="F21" s="37"/>
      <c r="G21" s="37"/>
      <c r="H21" s="37"/>
      <c r="I21" s="37"/>
      <c r="J21" s="3"/>
      <c r="K21" s="3"/>
      <c r="L21" s="3"/>
      <c r="M21" s="3"/>
      <c r="N21" s="3"/>
      <c r="O21" s="3"/>
      <c r="P21" s="3"/>
      <c r="Q21" s="10"/>
    </row>
    <row r="22" spans="2:17" x14ac:dyDescent="0.25">
      <c r="B22" s="6">
        <f t="shared" si="1"/>
        <v>14</v>
      </c>
      <c r="C22" s="16"/>
      <c r="D22" s="28"/>
      <c r="E22" s="28"/>
      <c r="F22" s="28"/>
      <c r="G22" s="28"/>
      <c r="H22" s="28"/>
      <c r="I22" s="28"/>
      <c r="J22" s="16"/>
      <c r="K22" s="16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16"/>
      <c r="D23" s="31"/>
      <c r="E23" s="32"/>
      <c r="F23" s="32"/>
      <c r="G23" s="32"/>
      <c r="H23" s="32"/>
      <c r="I23" s="33"/>
      <c r="J23" s="16"/>
      <c r="K23" s="16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16"/>
      <c r="D24" s="31"/>
      <c r="E24" s="32"/>
      <c r="F24" s="32"/>
      <c r="G24" s="32"/>
      <c r="H24" s="32"/>
      <c r="I24" s="33"/>
      <c r="J24" s="16"/>
      <c r="K24" s="16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16"/>
      <c r="D25" s="31"/>
      <c r="E25" s="32"/>
      <c r="F25" s="32"/>
      <c r="G25" s="32"/>
      <c r="H25" s="32"/>
      <c r="I25" s="33"/>
      <c r="J25" s="16"/>
      <c r="K25" s="16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12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12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12</v>
      </c>
      <c r="P55" s="12">
        <f t="shared" si="4"/>
        <v>12</v>
      </c>
      <c r="Q55" s="12">
        <f t="shared" si="4"/>
        <v>0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1:I21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23:I23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2:I22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J62:P62"/>
    <mergeCell ref="C55:D55"/>
    <mergeCell ref="J61:P61"/>
    <mergeCell ref="D24:I24"/>
    <mergeCell ref="D25:I25"/>
    <mergeCell ref="D26:I26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7" t="s">
        <v>97</v>
      </c>
      <c r="E4" s="27"/>
      <c r="F4" s="27"/>
      <c r="G4" s="27"/>
      <c r="I4" t="s">
        <v>1</v>
      </c>
      <c r="J4" s="35" t="s">
        <v>62</v>
      </c>
      <c r="K4" s="35"/>
      <c r="M4" t="s">
        <v>2</v>
      </c>
      <c r="N4" s="36">
        <v>45455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133</v>
      </c>
      <c r="E6" s="35"/>
      <c r="F6" s="35"/>
      <c r="G6" s="35"/>
      <c r="I6" s="21" t="s">
        <v>22</v>
      </c>
      <c r="J6" s="21"/>
      <c r="K6" s="22" t="s">
        <v>35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50</v>
      </c>
      <c r="D9" s="39" t="s">
        <v>39</v>
      </c>
      <c r="E9" s="39" t="s">
        <v>39</v>
      </c>
      <c r="F9" s="39" t="s">
        <v>39</v>
      </c>
      <c r="G9" s="39" t="s">
        <v>39</v>
      </c>
      <c r="H9" s="39" t="s">
        <v>39</v>
      </c>
      <c r="I9" s="39" t="s">
        <v>39</v>
      </c>
      <c r="J9" s="4">
        <v>90</v>
      </c>
      <c r="K9" s="4">
        <v>90</v>
      </c>
      <c r="L9" s="4">
        <v>90</v>
      </c>
      <c r="M9" s="4">
        <v>90</v>
      </c>
      <c r="N9" s="4">
        <v>90</v>
      </c>
      <c r="O9" s="4">
        <v>0</v>
      </c>
      <c r="P9" s="4">
        <v>0</v>
      </c>
      <c r="Q9" s="10">
        <f>SUM(J9:P9)/5</f>
        <v>90</v>
      </c>
    </row>
    <row r="10" spans="2:18" x14ac:dyDescent="0.25">
      <c r="B10" s="6">
        <f>B9+1</f>
        <v>2</v>
      </c>
      <c r="C10" s="3" t="s">
        <v>51</v>
      </c>
      <c r="D10" s="39" t="s">
        <v>40</v>
      </c>
      <c r="E10" s="39" t="s">
        <v>40</v>
      </c>
      <c r="F10" s="39" t="s">
        <v>40</v>
      </c>
      <c r="G10" s="39" t="s">
        <v>40</v>
      </c>
      <c r="H10" s="39" t="s">
        <v>40</v>
      </c>
      <c r="I10" s="39" t="s">
        <v>40</v>
      </c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20" si="0">SUM(J10:P10)/5</f>
        <v>100</v>
      </c>
    </row>
    <row r="11" spans="2:18" x14ac:dyDescent="0.25">
      <c r="B11" s="6">
        <f t="shared" ref="B11:B53" si="1">B10+1</f>
        <v>3</v>
      </c>
      <c r="C11" s="3" t="s">
        <v>52</v>
      </c>
      <c r="D11" s="39" t="s">
        <v>41</v>
      </c>
      <c r="E11" s="39" t="s">
        <v>41</v>
      </c>
      <c r="F11" s="39" t="s">
        <v>41</v>
      </c>
      <c r="G11" s="39" t="s">
        <v>41</v>
      </c>
      <c r="H11" s="39" t="s">
        <v>41</v>
      </c>
      <c r="I11" s="39" t="s">
        <v>41</v>
      </c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3" t="s">
        <v>53</v>
      </c>
      <c r="D12" s="39" t="s">
        <v>42</v>
      </c>
      <c r="E12" s="39" t="s">
        <v>42</v>
      </c>
      <c r="F12" s="39" t="s">
        <v>42</v>
      </c>
      <c r="G12" s="39" t="s">
        <v>42</v>
      </c>
      <c r="H12" s="39" t="s">
        <v>42</v>
      </c>
      <c r="I12" s="39" t="s">
        <v>42</v>
      </c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70</v>
      </c>
    </row>
    <row r="13" spans="2:18" x14ac:dyDescent="0.25">
      <c r="B13" s="6">
        <f t="shared" si="1"/>
        <v>5</v>
      </c>
      <c r="C13" s="3" t="s">
        <v>54</v>
      </c>
      <c r="D13" s="39" t="s">
        <v>43</v>
      </c>
      <c r="E13" s="39" t="s">
        <v>42</v>
      </c>
      <c r="F13" s="39" t="s">
        <v>42</v>
      </c>
      <c r="G13" s="39" t="s">
        <v>42</v>
      </c>
      <c r="H13" s="39" t="s">
        <v>42</v>
      </c>
      <c r="I13" s="39" t="s">
        <v>42</v>
      </c>
      <c r="J13" s="4">
        <v>70</v>
      </c>
      <c r="K13" s="4">
        <v>70</v>
      </c>
      <c r="L13" s="4">
        <v>70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70</v>
      </c>
    </row>
    <row r="14" spans="2:18" x14ac:dyDescent="0.25">
      <c r="B14" s="6">
        <f t="shared" si="1"/>
        <v>6</v>
      </c>
      <c r="C14" s="3" t="s">
        <v>24</v>
      </c>
      <c r="D14" s="39" t="s">
        <v>29</v>
      </c>
      <c r="E14" s="39" t="s">
        <v>43</v>
      </c>
      <c r="F14" s="39" t="s">
        <v>43</v>
      </c>
      <c r="G14" s="39" t="s">
        <v>43</v>
      </c>
      <c r="H14" s="39" t="s">
        <v>43</v>
      </c>
      <c r="I14" s="39" t="s">
        <v>43</v>
      </c>
      <c r="J14" s="4">
        <v>95</v>
      </c>
      <c r="K14" s="4">
        <v>95</v>
      </c>
      <c r="L14" s="4">
        <v>95</v>
      </c>
      <c r="M14" s="4">
        <v>95</v>
      </c>
      <c r="N14" s="4">
        <v>95</v>
      </c>
      <c r="O14" s="4">
        <v>0</v>
      </c>
      <c r="P14" s="4">
        <v>0</v>
      </c>
      <c r="Q14" s="10">
        <f t="shared" si="0"/>
        <v>95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s="3" t="s">
        <v>56</v>
      </c>
      <c r="D16" s="39" t="s">
        <v>45</v>
      </c>
      <c r="E16" s="39" t="s">
        <v>29</v>
      </c>
      <c r="F16" s="39" t="s">
        <v>29</v>
      </c>
      <c r="G16" s="39" t="s">
        <v>29</v>
      </c>
      <c r="H16" s="39" t="s">
        <v>29</v>
      </c>
      <c r="I16" s="39" t="s">
        <v>29</v>
      </c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100</v>
      </c>
    </row>
    <row r="17" spans="2:17" x14ac:dyDescent="0.25">
      <c r="B17" s="6">
        <f t="shared" si="1"/>
        <v>9</v>
      </c>
      <c r="C17" s="3" t="s">
        <v>57</v>
      </c>
      <c r="D17" s="39" t="s">
        <v>46</v>
      </c>
      <c r="E17" s="39" t="s">
        <v>44</v>
      </c>
      <c r="F17" s="39" t="s">
        <v>44</v>
      </c>
      <c r="G17" s="39" t="s">
        <v>44</v>
      </c>
      <c r="H17" s="39" t="s">
        <v>44</v>
      </c>
      <c r="I17" s="39" t="s">
        <v>44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x14ac:dyDescent="0.25">
      <c r="B18" s="6">
        <f t="shared" si="1"/>
        <v>10</v>
      </c>
      <c r="C18" s="3" t="s">
        <v>58</v>
      </c>
      <c r="D18" s="39" t="s">
        <v>47</v>
      </c>
      <c r="E18" s="39" t="s">
        <v>46</v>
      </c>
      <c r="F18" s="39" t="s">
        <v>46</v>
      </c>
      <c r="G18" s="39" t="s">
        <v>46</v>
      </c>
      <c r="H18" s="39" t="s">
        <v>46</v>
      </c>
      <c r="I18" s="39" t="s">
        <v>46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25">
      <c r="B19" s="6">
        <f t="shared" si="1"/>
        <v>11</v>
      </c>
      <c r="C19" s="3" t="s">
        <v>59</v>
      </c>
      <c r="D19" s="40" t="s">
        <v>48</v>
      </c>
      <c r="E19" s="41"/>
      <c r="F19" s="41"/>
      <c r="G19" s="41"/>
      <c r="H19" s="41"/>
      <c r="I19" s="42"/>
      <c r="J19" s="4">
        <v>90</v>
      </c>
      <c r="K19" s="4">
        <v>90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90</v>
      </c>
    </row>
    <row r="20" spans="2:17" x14ac:dyDescent="0.25">
      <c r="B20" s="6">
        <f>B19+1</f>
        <v>12</v>
      </c>
      <c r="C20" s="3" t="s">
        <v>60</v>
      </c>
      <c r="D20" s="39" t="s">
        <v>49</v>
      </c>
      <c r="E20" s="39" t="s">
        <v>47</v>
      </c>
      <c r="F20" s="39" t="s">
        <v>47</v>
      </c>
      <c r="G20" s="39" t="s">
        <v>47</v>
      </c>
      <c r="H20" s="39" t="s">
        <v>47</v>
      </c>
      <c r="I20" s="39" t="s">
        <v>47</v>
      </c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3"/>
      <c r="D21" s="39"/>
      <c r="E21" s="39"/>
      <c r="F21" s="39"/>
      <c r="G21" s="39"/>
      <c r="H21" s="39"/>
      <c r="I21" s="3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3"/>
      <c r="D22" s="39"/>
      <c r="E22" s="39"/>
      <c r="F22" s="39"/>
      <c r="G22" s="39"/>
      <c r="H22" s="39"/>
      <c r="I22" s="3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 t="shared" ref="J54:P54" si="2">COUNTIF(J9:J53,"&gt;=70")</f>
        <v>12</v>
      </c>
      <c r="K54" s="11">
        <f t="shared" si="2"/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0</v>
      </c>
      <c r="P54" s="11">
        <f t="shared" si="2"/>
        <v>0</v>
      </c>
      <c r="Q54" s="15">
        <f>COUNTIF(Q9:Q48,"&gt;=70")</f>
        <v>12</v>
      </c>
    </row>
    <row r="55" spans="2:17" x14ac:dyDescent="0.25">
      <c r="C55" s="21"/>
      <c r="D55" s="21"/>
      <c r="E55" s="8"/>
      <c r="H55" s="25" t="s">
        <v>20</v>
      </c>
      <c r="I55" s="25"/>
      <c r="J55" s="12">
        <f t="shared" ref="J55:Q55" si="3">COUNTIF(J9:J53,"&lt;70")</f>
        <v>0</v>
      </c>
      <c r="K55" s="12">
        <f t="shared" si="3"/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12</v>
      </c>
      <c r="P55" s="12">
        <f t="shared" si="3"/>
        <v>12</v>
      </c>
      <c r="Q55" s="12">
        <f t="shared" si="3"/>
        <v>0</v>
      </c>
    </row>
    <row r="56" spans="2:17" x14ac:dyDescent="0.25">
      <c r="C56" s="21"/>
      <c r="D56" s="21"/>
      <c r="E56" s="21"/>
      <c r="H56" s="25" t="s">
        <v>21</v>
      </c>
      <c r="I56" s="25"/>
      <c r="J56" s="12">
        <f t="shared" ref="J56:Q56" si="4">COUNT(J9:J53)</f>
        <v>12</v>
      </c>
      <c r="K56" s="12">
        <f t="shared" si="4"/>
        <v>12</v>
      </c>
      <c r="L56" s="12">
        <f t="shared" si="4"/>
        <v>12</v>
      </c>
      <c r="M56" s="12">
        <f t="shared" si="4"/>
        <v>12</v>
      </c>
      <c r="N56" s="12">
        <f t="shared" si="4"/>
        <v>12</v>
      </c>
      <c r="O56" s="12">
        <f t="shared" si="4"/>
        <v>12</v>
      </c>
      <c r="P56" s="12">
        <f t="shared" si="4"/>
        <v>12</v>
      </c>
      <c r="Q56" s="12">
        <f t="shared" si="4"/>
        <v>12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0</v>
      </c>
      <c r="P57" s="14">
        <f t="shared" si="5"/>
        <v>0</v>
      </c>
      <c r="Q57" s="14">
        <f t="shared" si="5"/>
        <v>1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1</v>
      </c>
      <c r="P58" s="14">
        <f t="shared" si="6"/>
        <v>1</v>
      </c>
      <c r="Q58" s="14">
        <f t="shared" si="6"/>
        <v>0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9" zoomScale="84" zoomScaleNormal="84" workbookViewId="0">
      <selection activeCell="U6" sqref="U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7" t="s">
        <v>130</v>
      </c>
      <c r="E4" s="27"/>
      <c r="F4" s="27"/>
      <c r="G4" s="27"/>
      <c r="I4" t="s">
        <v>1</v>
      </c>
      <c r="J4" s="35" t="s">
        <v>131</v>
      </c>
      <c r="K4" s="35"/>
      <c r="M4" t="s">
        <v>2</v>
      </c>
      <c r="N4" s="36">
        <v>45455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133</v>
      </c>
      <c r="E6" s="35"/>
      <c r="F6" s="35"/>
      <c r="G6" s="35"/>
      <c r="I6" s="21" t="s">
        <v>22</v>
      </c>
      <c r="J6" s="21"/>
      <c r="K6" s="22" t="s">
        <v>35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63</v>
      </c>
      <c r="D9" s="28" t="s">
        <v>80</v>
      </c>
      <c r="E9" s="28"/>
      <c r="F9" s="28"/>
      <c r="G9" s="28"/>
      <c r="H9" s="28"/>
      <c r="I9" s="28"/>
      <c r="J9" s="4">
        <v>100</v>
      </c>
      <c r="K9" s="4">
        <v>80</v>
      </c>
      <c r="L9" s="4">
        <v>80</v>
      </c>
      <c r="M9" s="4">
        <v>80</v>
      </c>
      <c r="N9" s="4">
        <v>80</v>
      </c>
      <c r="O9" s="4">
        <v>80</v>
      </c>
      <c r="P9" s="4">
        <v>0</v>
      </c>
      <c r="Q9" s="10">
        <f>SUM(J9:P9)/6</f>
        <v>83.333333333333329</v>
      </c>
    </row>
    <row r="10" spans="2:18" x14ac:dyDescent="0.25">
      <c r="B10" s="6">
        <f>B9+1</f>
        <v>2</v>
      </c>
      <c r="C10" s="4" t="s">
        <v>64</v>
      </c>
      <c r="D10" s="28" t="s">
        <v>81</v>
      </c>
      <c r="E10" s="28"/>
      <c r="F10" s="28"/>
      <c r="G10" s="28"/>
      <c r="H10" s="28"/>
      <c r="I10" s="28"/>
      <c r="J10" s="4">
        <v>100</v>
      </c>
      <c r="K10" s="4">
        <v>80</v>
      </c>
      <c r="L10" s="4">
        <v>80</v>
      </c>
      <c r="M10" s="4">
        <v>80</v>
      </c>
      <c r="N10" s="4">
        <v>80</v>
      </c>
      <c r="O10" s="4">
        <v>80</v>
      </c>
      <c r="P10" s="4">
        <v>0</v>
      </c>
      <c r="Q10" s="10">
        <f t="shared" ref="Q10:Q25" si="0">SUM(J10:P10)/6</f>
        <v>83.333333333333329</v>
      </c>
    </row>
    <row r="11" spans="2:18" x14ac:dyDescent="0.25">
      <c r="B11" s="6">
        <f t="shared" ref="B11:B53" si="1">B10+1</f>
        <v>3</v>
      </c>
      <c r="C11" s="4" t="s">
        <v>65</v>
      </c>
      <c r="D11" s="28" t="s">
        <v>82</v>
      </c>
      <c r="E11" s="28"/>
      <c r="F11" s="28"/>
      <c r="G11" s="28"/>
      <c r="H11" s="28"/>
      <c r="I11" s="28"/>
      <c r="J11" s="4">
        <v>100</v>
      </c>
      <c r="K11" s="4">
        <v>80</v>
      </c>
      <c r="L11" s="4">
        <v>80</v>
      </c>
      <c r="M11" s="4">
        <v>80</v>
      </c>
      <c r="N11" s="4">
        <v>80</v>
      </c>
      <c r="O11" s="4">
        <v>80</v>
      </c>
      <c r="P11" s="4">
        <v>0</v>
      </c>
      <c r="Q11" s="10">
        <f t="shared" si="0"/>
        <v>83.333333333333329</v>
      </c>
    </row>
    <row r="12" spans="2:18" x14ac:dyDescent="0.25">
      <c r="B12" s="6">
        <f t="shared" si="1"/>
        <v>4</v>
      </c>
      <c r="C12" s="4" t="s">
        <v>66</v>
      </c>
      <c r="D12" s="28" t="s">
        <v>83</v>
      </c>
      <c r="E12" s="28"/>
      <c r="F12" s="28"/>
      <c r="G12" s="28"/>
      <c r="H12" s="28"/>
      <c r="I12" s="28"/>
      <c r="J12" s="4">
        <v>100</v>
      </c>
      <c r="K12" s="4">
        <v>95</v>
      </c>
      <c r="L12" s="4">
        <v>95</v>
      </c>
      <c r="M12" s="4">
        <v>95</v>
      </c>
      <c r="N12" s="4">
        <v>95</v>
      </c>
      <c r="O12" s="4">
        <v>95</v>
      </c>
      <c r="P12" s="4">
        <v>0</v>
      </c>
      <c r="Q12" s="10">
        <f t="shared" si="0"/>
        <v>95.833333333333329</v>
      </c>
    </row>
    <row r="13" spans="2:18" x14ac:dyDescent="0.25">
      <c r="B13" s="6">
        <f t="shared" si="1"/>
        <v>5</v>
      </c>
      <c r="C13" s="4" t="s">
        <v>67</v>
      </c>
      <c r="D13" s="28" t="s">
        <v>84</v>
      </c>
      <c r="E13" s="28"/>
      <c r="F13" s="28"/>
      <c r="G13" s="28"/>
      <c r="H13" s="28"/>
      <c r="I13" s="28"/>
      <c r="J13" s="4">
        <v>100</v>
      </c>
      <c r="K13" s="4">
        <v>80</v>
      </c>
      <c r="L13" s="4">
        <v>80</v>
      </c>
      <c r="M13" s="4">
        <v>80</v>
      </c>
      <c r="N13" s="4">
        <v>80</v>
      </c>
      <c r="O13" s="4">
        <v>80</v>
      </c>
      <c r="P13" s="4">
        <v>0</v>
      </c>
      <c r="Q13" s="10">
        <f t="shared" si="0"/>
        <v>83.333333333333329</v>
      </c>
    </row>
    <row r="14" spans="2:18" x14ac:dyDescent="0.25">
      <c r="B14" s="6">
        <f t="shared" si="1"/>
        <v>6</v>
      </c>
      <c r="C14" s="4" t="s">
        <v>68</v>
      </c>
      <c r="D14" s="28" t="s">
        <v>85</v>
      </c>
      <c r="E14" s="28"/>
      <c r="F14" s="28"/>
      <c r="G14" s="28"/>
      <c r="H14" s="28"/>
      <c r="I14" s="28"/>
      <c r="J14" s="4">
        <v>100</v>
      </c>
      <c r="K14" s="4">
        <v>80</v>
      </c>
      <c r="L14" s="4">
        <v>80</v>
      </c>
      <c r="M14" s="4">
        <v>80</v>
      </c>
      <c r="N14" s="4">
        <v>80</v>
      </c>
      <c r="O14" s="4">
        <v>80</v>
      </c>
      <c r="P14" s="4">
        <v>0</v>
      </c>
      <c r="Q14" s="10">
        <f t="shared" si="0"/>
        <v>83.333333333333329</v>
      </c>
    </row>
    <row r="15" spans="2:18" x14ac:dyDescent="0.25">
      <c r="B15" s="6">
        <f t="shared" si="1"/>
        <v>7</v>
      </c>
      <c r="C15" s="4" t="s">
        <v>69</v>
      </c>
      <c r="D15" s="28" t="s">
        <v>86</v>
      </c>
      <c r="E15" s="28"/>
      <c r="F15" s="28"/>
      <c r="G15" s="28"/>
      <c r="H15" s="28"/>
      <c r="I15" s="28"/>
      <c r="J15" s="4">
        <v>100</v>
      </c>
      <c r="K15" s="4">
        <v>80</v>
      </c>
      <c r="L15" s="4">
        <v>80</v>
      </c>
      <c r="M15" s="4">
        <v>80</v>
      </c>
      <c r="N15" s="4">
        <v>80</v>
      </c>
      <c r="O15" s="4">
        <v>80</v>
      </c>
      <c r="P15" s="4">
        <v>0</v>
      </c>
      <c r="Q15" s="10">
        <f t="shared" si="0"/>
        <v>83.333333333333329</v>
      </c>
    </row>
    <row r="16" spans="2:18" x14ac:dyDescent="0.25">
      <c r="B16" s="6">
        <f t="shared" si="1"/>
        <v>8</v>
      </c>
      <c r="C16" s="4" t="s">
        <v>70</v>
      </c>
      <c r="D16" s="28" t="s">
        <v>87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4" t="s">
        <v>71</v>
      </c>
      <c r="D17" s="28" t="s">
        <v>88</v>
      </c>
      <c r="E17" s="28"/>
      <c r="F17" s="28"/>
      <c r="G17" s="28"/>
      <c r="H17" s="28"/>
      <c r="I17" s="28"/>
      <c r="J17" s="4">
        <v>100</v>
      </c>
      <c r="K17" s="4">
        <v>80</v>
      </c>
      <c r="L17" s="4">
        <v>80</v>
      </c>
      <c r="M17" s="4">
        <v>80</v>
      </c>
      <c r="N17" s="4">
        <v>80</v>
      </c>
      <c r="O17" s="4">
        <v>80</v>
      </c>
      <c r="P17" s="4">
        <v>0</v>
      </c>
      <c r="Q17" s="10">
        <f t="shared" si="0"/>
        <v>83.333333333333329</v>
      </c>
    </row>
    <row r="18" spans="2:17" x14ac:dyDescent="0.25">
      <c r="B18" s="6">
        <f t="shared" si="1"/>
        <v>10</v>
      </c>
      <c r="C18" s="4" t="s">
        <v>72</v>
      </c>
      <c r="D18" s="28" t="s">
        <v>89</v>
      </c>
      <c r="E18" s="28"/>
      <c r="F18" s="28"/>
      <c r="G18" s="28"/>
      <c r="H18" s="28"/>
      <c r="I18" s="28"/>
      <c r="J18" s="4">
        <v>100</v>
      </c>
      <c r="K18" s="4">
        <v>80</v>
      </c>
      <c r="L18" s="4">
        <v>80</v>
      </c>
      <c r="M18" s="4">
        <v>80</v>
      </c>
      <c r="N18" s="4">
        <v>80</v>
      </c>
      <c r="O18" s="4">
        <v>80</v>
      </c>
      <c r="P18" s="4">
        <v>0</v>
      </c>
      <c r="Q18" s="10">
        <f t="shared" si="0"/>
        <v>83.333333333333329</v>
      </c>
    </row>
    <row r="19" spans="2:17" x14ac:dyDescent="0.25">
      <c r="B19" s="6">
        <f t="shared" si="1"/>
        <v>11</v>
      </c>
      <c r="C19" s="4" t="s">
        <v>73</v>
      </c>
      <c r="D19" s="28" t="s">
        <v>90</v>
      </c>
      <c r="E19" s="28"/>
      <c r="F19" s="28"/>
      <c r="G19" s="28"/>
      <c r="H19" s="28"/>
      <c r="I19" s="28"/>
      <c r="J19" s="4">
        <v>100</v>
      </c>
      <c r="K19" s="4">
        <v>80</v>
      </c>
      <c r="L19" s="4">
        <v>80</v>
      </c>
      <c r="M19" s="4">
        <v>80</v>
      </c>
      <c r="N19" s="4">
        <v>80</v>
      </c>
      <c r="O19" s="4">
        <v>80</v>
      </c>
      <c r="P19" s="4">
        <v>0</v>
      </c>
      <c r="Q19" s="10">
        <f t="shared" si="0"/>
        <v>83.333333333333329</v>
      </c>
    </row>
    <row r="20" spans="2:17" x14ac:dyDescent="0.25">
      <c r="B20" s="6">
        <f t="shared" si="1"/>
        <v>12</v>
      </c>
      <c r="C20" t="s">
        <v>79</v>
      </c>
      <c r="D20" s="41" t="s">
        <v>96</v>
      </c>
      <c r="E20" s="41"/>
      <c r="F20" s="41"/>
      <c r="G20" s="41"/>
      <c r="H20" s="41"/>
      <c r="I20" s="42"/>
      <c r="J20" s="4">
        <v>100</v>
      </c>
      <c r="K20" s="4">
        <v>80</v>
      </c>
      <c r="L20" s="4">
        <v>80</v>
      </c>
      <c r="M20" s="4">
        <v>80</v>
      </c>
      <c r="N20" s="4">
        <v>80</v>
      </c>
      <c r="O20" s="4">
        <v>80</v>
      </c>
      <c r="P20" s="4">
        <v>0</v>
      </c>
      <c r="Q20" s="10">
        <f t="shared" si="0"/>
        <v>83.333333333333329</v>
      </c>
    </row>
    <row r="21" spans="2:17" x14ac:dyDescent="0.25">
      <c r="B21" s="6">
        <f t="shared" si="1"/>
        <v>13</v>
      </c>
      <c r="C21" s="4" t="s">
        <v>74</v>
      </c>
      <c r="D21" s="28" t="s">
        <v>91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75</v>
      </c>
      <c r="D22" s="40" t="s">
        <v>92</v>
      </c>
      <c r="E22" s="41"/>
      <c r="F22" s="41"/>
      <c r="G22" s="41"/>
      <c r="H22" s="41"/>
      <c r="I22" s="4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4" t="s">
        <v>76</v>
      </c>
      <c r="D23" s="40" t="s">
        <v>93</v>
      </c>
      <c r="E23" s="41"/>
      <c r="F23" s="41"/>
      <c r="G23" s="41"/>
      <c r="H23" s="41"/>
      <c r="I23" s="42"/>
      <c r="J23" s="4">
        <v>100</v>
      </c>
      <c r="K23" s="4">
        <v>80</v>
      </c>
      <c r="L23" s="4">
        <v>80</v>
      </c>
      <c r="M23" s="4">
        <v>80</v>
      </c>
      <c r="N23" s="4">
        <v>80</v>
      </c>
      <c r="O23" s="4">
        <v>80</v>
      </c>
      <c r="P23" s="4">
        <v>0</v>
      </c>
      <c r="Q23" s="10">
        <f t="shared" si="0"/>
        <v>83.333333333333329</v>
      </c>
    </row>
    <row r="24" spans="2:17" x14ac:dyDescent="0.25">
      <c r="B24" s="6">
        <f t="shared" si="1"/>
        <v>16</v>
      </c>
      <c r="C24" s="6" t="s">
        <v>77</v>
      </c>
      <c r="D24" s="40" t="s">
        <v>94</v>
      </c>
      <c r="E24" s="41"/>
      <c r="F24" s="41"/>
      <c r="G24" s="41"/>
      <c r="H24" s="41"/>
      <c r="I24" s="42"/>
      <c r="J24" s="4">
        <v>100</v>
      </c>
      <c r="K24" s="4">
        <v>80</v>
      </c>
      <c r="L24" s="4">
        <v>80</v>
      </c>
      <c r="M24" s="4">
        <v>80</v>
      </c>
      <c r="N24" s="4">
        <v>80</v>
      </c>
      <c r="O24" s="4">
        <v>80</v>
      </c>
      <c r="P24" s="4">
        <v>0</v>
      </c>
      <c r="Q24" s="10">
        <f t="shared" si="0"/>
        <v>83.333333333333329</v>
      </c>
    </row>
    <row r="25" spans="2:17" x14ac:dyDescent="0.25">
      <c r="B25" s="6">
        <f t="shared" si="1"/>
        <v>17</v>
      </c>
      <c r="C25" s="6" t="s">
        <v>78</v>
      </c>
      <c r="D25" s="40" t="s">
        <v>95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16.666666666666668</v>
      </c>
    </row>
    <row r="26" spans="2:17" x14ac:dyDescent="0.25">
      <c r="B26" s="6">
        <f t="shared" si="1"/>
        <v>18</v>
      </c>
      <c r="C26" s="6"/>
      <c r="D26" s="40"/>
      <c r="E26" s="41"/>
      <c r="F26" s="41"/>
      <c r="G26" s="41"/>
      <c r="H26" s="41"/>
      <c r="I26" s="4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40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13</v>
      </c>
      <c r="M54" s="11">
        <f t="shared" si="2"/>
        <v>13</v>
      </c>
      <c r="N54" s="11">
        <f t="shared" si="2"/>
        <v>13</v>
      </c>
      <c r="O54" s="11">
        <f t="shared" si="2"/>
        <v>13</v>
      </c>
      <c r="P54" s="11">
        <f t="shared" si="2"/>
        <v>0</v>
      </c>
      <c r="Q54" s="15">
        <f t="shared" ref="Q54" si="3">COUNTIF(Q9:Q48,"&gt;=70")</f>
        <v>13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17</v>
      </c>
      <c r="Q55" s="12">
        <f t="shared" si="4"/>
        <v>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0.82352941176470584</v>
      </c>
      <c r="K57" s="14">
        <f t="shared" ref="K57:Q57" si="6">K54/K56</f>
        <v>0.76470588235294112</v>
      </c>
      <c r="L57" s="14">
        <f t="shared" si="6"/>
        <v>0.76470588235294112</v>
      </c>
      <c r="M57" s="14">
        <f t="shared" si="6"/>
        <v>0.76470588235294112</v>
      </c>
      <c r="N57" s="14">
        <f t="shared" si="6"/>
        <v>0.76470588235294112</v>
      </c>
      <c r="O57" s="14">
        <f t="shared" si="6"/>
        <v>0.76470588235294112</v>
      </c>
      <c r="P57" s="14">
        <f t="shared" si="6"/>
        <v>0</v>
      </c>
      <c r="Q57" s="14">
        <f t="shared" si="6"/>
        <v>0.76470588235294112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0.17647058823529413</v>
      </c>
      <c r="K58" s="13">
        <f t="shared" ref="K58:Q58" si="7">K55/K56</f>
        <v>0.23529411764705882</v>
      </c>
      <c r="L58" s="14">
        <f t="shared" si="7"/>
        <v>0.23529411764705882</v>
      </c>
      <c r="M58" s="14">
        <f t="shared" si="7"/>
        <v>0.23529411764705882</v>
      </c>
      <c r="N58" s="14">
        <f t="shared" si="7"/>
        <v>0.23529411764705882</v>
      </c>
      <c r="O58" s="14">
        <f t="shared" si="7"/>
        <v>0.23529411764705882</v>
      </c>
      <c r="P58" s="14">
        <f t="shared" si="7"/>
        <v>1</v>
      </c>
      <c r="Q58" s="14">
        <f t="shared" si="7"/>
        <v>0.23529411764705882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6:I26"/>
    <mergeCell ref="D27:I27"/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7" t="s">
        <v>130</v>
      </c>
      <c r="E4" s="27"/>
      <c r="F4" s="27"/>
      <c r="G4" s="27"/>
      <c r="I4" t="s">
        <v>1</v>
      </c>
      <c r="J4" s="35" t="s">
        <v>132</v>
      </c>
      <c r="K4" s="35"/>
      <c r="M4" t="s">
        <v>2</v>
      </c>
      <c r="N4" s="36">
        <v>45455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133</v>
      </c>
      <c r="E6" s="35"/>
      <c r="F6" s="35"/>
      <c r="G6" s="35"/>
      <c r="I6" s="21" t="s">
        <v>22</v>
      </c>
      <c r="J6" s="21"/>
      <c r="K6" s="22" t="s">
        <v>35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98</v>
      </c>
      <c r="D9" s="28" t="s">
        <v>114</v>
      </c>
      <c r="E9" s="28"/>
      <c r="F9" s="28"/>
      <c r="G9" s="28"/>
      <c r="H9" s="28"/>
      <c r="I9" s="28"/>
      <c r="J9" s="4">
        <v>100</v>
      </c>
      <c r="K9" s="4">
        <v>75</v>
      </c>
      <c r="L9" s="4">
        <v>75</v>
      </c>
      <c r="M9" s="4">
        <v>75</v>
      </c>
      <c r="N9" s="4">
        <v>80</v>
      </c>
      <c r="O9" s="4">
        <v>80</v>
      </c>
      <c r="P9" s="4">
        <v>0</v>
      </c>
      <c r="Q9" s="10">
        <f>SUM(J9:P9)/6</f>
        <v>80.833333333333329</v>
      </c>
    </row>
    <row r="10" spans="2:18" x14ac:dyDescent="0.25">
      <c r="B10" s="6">
        <f>B9+1</f>
        <v>2</v>
      </c>
      <c r="C10" s="3" t="s">
        <v>99</v>
      </c>
      <c r="D10" s="28" t="s">
        <v>115</v>
      </c>
      <c r="E10" s="28"/>
      <c r="F10" s="28"/>
      <c r="G10" s="28"/>
      <c r="H10" s="28"/>
      <c r="I10" s="28"/>
      <c r="J10" s="4">
        <v>100</v>
      </c>
      <c r="K10" s="4">
        <v>85</v>
      </c>
      <c r="L10" s="4">
        <v>85</v>
      </c>
      <c r="M10" s="4">
        <v>85</v>
      </c>
      <c r="N10" s="4">
        <v>85</v>
      </c>
      <c r="O10" s="4">
        <v>85</v>
      </c>
      <c r="P10" s="4">
        <v>0</v>
      </c>
      <c r="Q10" s="10">
        <f t="shared" ref="Q10:Q24" si="0">SUM(J10:P10)/6</f>
        <v>87.5</v>
      </c>
    </row>
    <row r="11" spans="2:18" x14ac:dyDescent="0.25">
      <c r="B11" s="6">
        <f t="shared" ref="B11:B53" si="1">B10+1</f>
        <v>3</v>
      </c>
      <c r="C11" s="3" t="s">
        <v>100</v>
      </c>
      <c r="D11" s="28" t="s">
        <v>116</v>
      </c>
      <c r="E11" s="28"/>
      <c r="F11" s="28"/>
      <c r="G11" s="28"/>
      <c r="H11" s="28"/>
      <c r="I11" s="28"/>
      <c r="J11" s="4">
        <v>100</v>
      </c>
      <c r="K11" s="4">
        <v>80</v>
      </c>
      <c r="L11" s="4">
        <v>80</v>
      </c>
      <c r="M11" s="4">
        <v>80</v>
      </c>
      <c r="N11" s="4">
        <v>80</v>
      </c>
      <c r="O11" s="4">
        <v>80</v>
      </c>
      <c r="P11" s="4">
        <v>0</v>
      </c>
      <c r="Q11" s="10">
        <f t="shared" si="0"/>
        <v>83.333333333333329</v>
      </c>
    </row>
    <row r="12" spans="2:18" x14ac:dyDescent="0.25">
      <c r="B12" s="6">
        <f t="shared" si="1"/>
        <v>4</v>
      </c>
      <c r="C12" s="3" t="s">
        <v>101</v>
      </c>
      <c r="D12" s="28" t="s">
        <v>117</v>
      </c>
      <c r="E12" s="28"/>
      <c r="F12" s="28"/>
      <c r="G12" s="28"/>
      <c r="H12" s="28"/>
      <c r="I12" s="28"/>
      <c r="J12" s="4">
        <v>100</v>
      </c>
      <c r="K12" s="4">
        <v>85</v>
      </c>
      <c r="L12" s="4">
        <v>85</v>
      </c>
      <c r="M12" s="4">
        <v>85</v>
      </c>
      <c r="N12" s="4">
        <v>85</v>
      </c>
      <c r="O12" s="4">
        <v>85</v>
      </c>
      <c r="P12" s="4">
        <v>0</v>
      </c>
      <c r="Q12" s="10">
        <f t="shared" si="0"/>
        <v>87.5</v>
      </c>
    </row>
    <row r="13" spans="2:18" x14ac:dyDescent="0.25">
      <c r="B13" s="6">
        <f t="shared" si="1"/>
        <v>5</v>
      </c>
      <c r="C13" s="3" t="s">
        <v>102</v>
      </c>
      <c r="D13" s="28" t="s">
        <v>118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103</v>
      </c>
      <c r="D14" s="28" t="s">
        <v>119</v>
      </c>
      <c r="E14" s="28"/>
      <c r="F14" s="28"/>
      <c r="G14" s="28"/>
      <c r="H14" s="28"/>
      <c r="I14" s="28"/>
      <c r="J14" s="4">
        <v>100</v>
      </c>
      <c r="K14" s="4">
        <v>85</v>
      </c>
      <c r="L14" s="4">
        <v>85</v>
      </c>
      <c r="M14" s="4">
        <v>85</v>
      </c>
      <c r="N14" s="4">
        <v>85</v>
      </c>
      <c r="O14" s="4">
        <v>85</v>
      </c>
      <c r="P14" s="4">
        <v>0</v>
      </c>
      <c r="Q14" s="10">
        <f t="shared" si="0"/>
        <v>87.5</v>
      </c>
    </row>
    <row r="15" spans="2:18" x14ac:dyDescent="0.25">
      <c r="B15" s="6">
        <f t="shared" si="1"/>
        <v>7</v>
      </c>
      <c r="C15" s="3" t="s">
        <v>104</v>
      </c>
      <c r="D15" s="28" t="s">
        <v>120</v>
      </c>
      <c r="E15" s="28"/>
      <c r="F15" s="28"/>
      <c r="G15" s="28"/>
      <c r="H15" s="28"/>
      <c r="I15" s="28"/>
      <c r="J15" s="4">
        <v>100</v>
      </c>
      <c r="K15" s="4">
        <v>80</v>
      </c>
      <c r="L15" s="4">
        <v>80</v>
      </c>
      <c r="M15" s="4">
        <v>80</v>
      </c>
      <c r="N15" s="4">
        <v>80</v>
      </c>
      <c r="O15" s="4">
        <v>80</v>
      </c>
      <c r="P15" s="4">
        <v>0</v>
      </c>
      <c r="Q15" s="10">
        <f t="shared" si="0"/>
        <v>83.333333333333329</v>
      </c>
    </row>
    <row r="16" spans="2:18" x14ac:dyDescent="0.25">
      <c r="B16" s="6">
        <f t="shared" si="1"/>
        <v>8</v>
      </c>
      <c r="C16" s="3" t="s">
        <v>105</v>
      </c>
      <c r="D16" s="28" t="s">
        <v>121</v>
      </c>
      <c r="E16" s="28"/>
      <c r="F16" s="28"/>
      <c r="G16" s="28"/>
      <c r="H16" s="28"/>
      <c r="I16" s="28"/>
      <c r="J16" s="4">
        <v>100</v>
      </c>
      <c r="K16" s="4">
        <v>80</v>
      </c>
      <c r="L16" s="4">
        <v>80</v>
      </c>
      <c r="M16" s="4">
        <v>80</v>
      </c>
      <c r="N16" s="4">
        <v>80</v>
      </c>
      <c r="O16" s="4">
        <v>80</v>
      </c>
      <c r="P16" s="4">
        <v>0</v>
      </c>
      <c r="Q16" s="10">
        <f t="shared" si="0"/>
        <v>83.333333333333329</v>
      </c>
    </row>
    <row r="17" spans="2:17" x14ac:dyDescent="0.25">
      <c r="B17" s="6">
        <f t="shared" si="1"/>
        <v>9</v>
      </c>
      <c r="C17" s="3" t="s">
        <v>106</v>
      </c>
      <c r="D17" s="28" t="s">
        <v>122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16.666666666666668</v>
      </c>
    </row>
    <row r="18" spans="2:17" x14ac:dyDescent="0.25">
      <c r="B18" s="6">
        <f t="shared" si="1"/>
        <v>10</v>
      </c>
      <c r="C18" s="3" t="s">
        <v>107</v>
      </c>
      <c r="D18" s="28" t="s">
        <v>123</v>
      </c>
      <c r="E18" s="28"/>
      <c r="F18" s="28"/>
      <c r="G18" s="28"/>
      <c r="H18" s="28"/>
      <c r="I18" s="28"/>
      <c r="J18" s="4">
        <v>100</v>
      </c>
      <c r="K18" s="4">
        <v>80</v>
      </c>
      <c r="L18" s="4">
        <v>80</v>
      </c>
      <c r="M18" s="4">
        <v>80</v>
      </c>
      <c r="N18" s="4">
        <v>80</v>
      </c>
      <c r="O18" s="4">
        <v>80</v>
      </c>
      <c r="P18" s="4">
        <v>0</v>
      </c>
      <c r="Q18" s="10">
        <f t="shared" si="0"/>
        <v>83.333333333333329</v>
      </c>
    </row>
    <row r="19" spans="2:17" x14ac:dyDescent="0.25">
      <c r="B19" s="6">
        <f t="shared" si="1"/>
        <v>11</v>
      </c>
      <c r="C19" s="3" t="s">
        <v>108</v>
      </c>
      <c r="D19" s="28" t="s">
        <v>124</v>
      </c>
      <c r="E19" s="28"/>
      <c r="F19" s="28"/>
      <c r="G19" s="28"/>
      <c r="H19" s="28"/>
      <c r="I19" s="28"/>
      <c r="J19" s="4">
        <v>100</v>
      </c>
      <c r="K19" s="4">
        <v>75</v>
      </c>
      <c r="L19" s="4">
        <v>75</v>
      </c>
      <c r="M19" s="4">
        <v>75</v>
      </c>
      <c r="N19" s="4">
        <v>75</v>
      </c>
      <c r="O19" s="4">
        <v>75</v>
      </c>
      <c r="P19" s="4">
        <v>0</v>
      </c>
      <c r="Q19" s="10">
        <f t="shared" si="0"/>
        <v>79.166666666666671</v>
      </c>
    </row>
    <row r="20" spans="2:17" x14ac:dyDescent="0.25">
      <c r="B20" s="6">
        <f t="shared" si="1"/>
        <v>12</v>
      </c>
      <c r="C20" s="3" t="s">
        <v>109</v>
      </c>
      <c r="D20" s="28" t="s">
        <v>125</v>
      </c>
      <c r="E20" s="28"/>
      <c r="F20" s="28"/>
      <c r="G20" s="28"/>
      <c r="H20" s="28"/>
      <c r="I20" s="28"/>
      <c r="J20" s="4">
        <v>100</v>
      </c>
      <c r="K20" s="4">
        <v>85</v>
      </c>
      <c r="L20" s="4">
        <v>85</v>
      </c>
      <c r="M20" s="4">
        <v>95</v>
      </c>
      <c r="N20" s="4">
        <v>95</v>
      </c>
      <c r="O20" s="4">
        <v>95</v>
      </c>
      <c r="P20" s="4">
        <v>0</v>
      </c>
      <c r="Q20" s="10">
        <f t="shared" si="0"/>
        <v>92.5</v>
      </c>
    </row>
    <row r="21" spans="2:17" x14ac:dyDescent="0.25">
      <c r="B21" s="6">
        <f t="shared" si="1"/>
        <v>13</v>
      </c>
      <c r="C21" s="3" t="s">
        <v>110</v>
      </c>
      <c r="D21" s="28" t="s">
        <v>126</v>
      </c>
      <c r="E21" s="28"/>
      <c r="F21" s="28"/>
      <c r="G21" s="28"/>
      <c r="H21" s="28"/>
      <c r="I21" s="28"/>
      <c r="J21" s="4">
        <v>100</v>
      </c>
      <c r="K21" s="4">
        <v>80</v>
      </c>
      <c r="L21" s="4">
        <v>80</v>
      </c>
      <c r="M21" s="4">
        <v>80</v>
      </c>
      <c r="N21" s="4">
        <v>80</v>
      </c>
      <c r="O21" s="4">
        <v>80</v>
      </c>
      <c r="P21" s="4">
        <v>0</v>
      </c>
      <c r="Q21" s="10">
        <f t="shared" si="0"/>
        <v>83.333333333333329</v>
      </c>
    </row>
    <row r="22" spans="2:17" x14ac:dyDescent="0.25">
      <c r="B22" s="6">
        <f t="shared" si="1"/>
        <v>14</v>
      </c>
      <c r="C22" s="3" t="s">
        <v>111</v>
      </c>
      <c r="D22" s="28" t="s">
        <v>127</v>
      </c>
      <c r="E22" s="28"/>
      <c r="F22" s="28"/>
      <c r="G22" s="28"/>
      <c r="H22" s="28"/>
      <c r="I22" s="28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13.333333333333334</v>
      </c>
    </row>
    <row r="23" spans="2:17" x14ac:dyDescent="0.25">
      <c r="B23" s="6">
        <f t="shared" si="1"/>
        <v>15</v>
      </c>
      <c r="C23" s="3" t="s">
        <v>112</v>
      </c>
      <c r="D23" s="28" t="s">
        <v>128</v>
      </c>
      <c r="E23" s="28"/>
      <c r="F23" s="28"/>
      <c r="G23" s="28"/>
      <c r="H23" s="28"/>
      <c r="I23" s="28"/>
      <c r="J23" s="4">
        <v>100</v>
      </c>
      <c r="K23" s="4">
        <v>80</v>
      </c>
      <c r="L23" s="4">
        <v>80</v>
      </c>
      <c r="M23" s="4">
        <v>80</v>
      </c>
      <c r="N23" s="4">
        <v>80</v>
      </c>
      <c r="O23" s="4">
        <v>80</v>
      </c>
      <c r="P23" s="4">
        <v>0</v>
      </c>
      <c r="Q23" s="10">
        <f t="shared" si="0"/>
        <v>83.333333333333329</v>
      </c>
    </row>
    <row r="24" spans="2:17" x14ac:dyDescent="0.25">
      <c r="B24" s="6">
        <f t="shared" si="1"/>
        <v>16</v>
      </c>
      <c r="C24" s="3" t="s">
        <v>113</v>
      </c>
      <c r="D24" s="28" t="s">
        <v>129</v>
      </c>
      <c r="E24" s="28"/>
      <c r="F24" s="28"/>
      <c r="G24" s="28"/>
      <c r="H24" s="28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14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12</v>
      </c>
      <c r="N54" s="11">
        <f t="shared" si="2"/>
        <v>12</v>
      </c>
      <c r="O54" s="11">
        <f t="shared" si="2"/>
        <v>12</v>
      </c>
      <c r="P54" s="11">
        <f t="shared" si="2"/>
        <v>0</v>
      </c>
      <c r="Q54" s="15">
        <f t="shared" ref="Q54" si="3">COUNTIF(Q9:Q48,"&gt;=70")</f>
        <v>12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4">COUNTIF(K9:K53,"&lt;70")</f>
        <v>4</v>
      </c>
      <c r="L55" s="12">
        <f t="shared" si="4"/>
        <v>4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16</v>
      </c>
      <c r="Q55" s="12">
        <f t="shared" si="4"/>
        <v>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0.875</v>
      </c>
      <c r="K57" s="14">
        <f t="shared" ref="K57:Q57" si="6">K54/K56</f>
        <v>0.75</v>
      </c>
      <c r="L57" s="14">
        <f t="shared" si="6"/>
        <v>0.75</v>
      </c>
      <c r="M57" s="14">
        <f t="shared" si="6"/>
        <v>0.75</v>
      </c>
      <c r="N57" s="14">
        <f t="shared" si="6"/>
        <v>0.75</v>
      </c>
      <c r="O57" s="14">
        <f t="shared" si="6"/>
        <v>0.75</v>
      </c>
      <c r="P57" s="14">
        <f t="shared" si="6"/>
        <v>0</v>
      </c>
      <c r="Q57" s="14">
        <f t="shared" si="6"/>
        <v>0.75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0.125</v>
      </c>
      <c r="K58" s="13">
        <f t="shared" ref="K58:Q58" si="7">K55/K56</f>
        <v>0.25</v>
      </c>
      <c r="L58" s="14">
        <f t="shared" si="7"/>
        <v>0.25</v>
      </c>
      <c r="M58" s="14">
        <f t="shared" si="7"/>
        <v>0.25</v>
      </c>
      <c r="N58" s="14">
        <f t="shared" si="7"/>
        <v>0.25</v>
      </c>
      <c r="O58" s="14">
        <f t="shared" si="7"/>
        <v>0.25</v>
      </c>
      <c r="P58" s="14">
        <f t="shared" si="7"/>
        <v>1</v>
      </c>
      <c r="Q58" s="14">
        <f t="shared" si="7"/>
        <v>0.25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Disp MovII</vt:lpstr>
      <vt:lpstr>IoT</vt:lpstr>
      <vt:lpstr>Prog 401B</vt:lpstr>
      <vt:lpstr>Prog 401C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2023-11-07T14:17:35Z</cp:lastPrinted>
  <dcterms:created xsi:type="dcterms:W3CDTF">2023-03-14T19:16:59Z</dcterms:created>
  <dcterms:modified xsi:type="dcterms:W3CDTF">2024-06-13T05:12:27Z</dcterms:modified>
</cp:coreProperties>
</file>