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 tabRatio="744" activeTab="3"/>
  </bookViews>
  <sheets>
    <sheet name="Análisis de Circuitos  GRUPO A" sheetId="7" r:id="rId1"/>
    <sheet name="Análisis de Circuitos  GRUPO B" sheetId="6" r:id="rId2"/>
    <sheet name=" ELECTRONICA DE POTENCIA" sheetId="4" r:id="rId3"/>
    <sheet name="MICROCONTROLADORES" sheetId="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9" i="4"/>
  <c r="Q10" i="1"/>
  <c r="Q11" i="1"/>
  <c r="Q9" i="1"/>
  <c r="M54" i="4" l="1"/>
  <c r="M56" i="4"/>
  <c r="M51" i="1"/>
  <c r="M50" i="1"/>
  <c r="M53" i="6" l="1"/>
  <c r="L55" i="4" l="1"/>
  <c r="L53" i="6"/>
  <c r="L52" i="7"/>
  <c r="K55" i="4" l="1"/>
  <c r="K54" i="4" l="1"/>
  <c r="K51" i="7"/>
  <c r="K52" i="7"/>
  <c r="K53" i="6" l="1"/>
  <c r="J53" i="6"/>
  <c r="J52" i="6"/>
  <c r="J51" i="6"/>
  <c r="K51" i="1" l="1"/>
  <c r="L51" i="1"/>
  <c r="N51" i="1"/>
  <c r="O51" i="1"/>
  <c r="P51" i="1"/>
  <c r="K50" i="1"/>
  <c r="L50" i="1"/>
  <c r="N50" i="1"/>
  <c r="O50" i="1"/>
  <c r="P50" i="1"/>
  <c r="K49" i="1"/>
  <c r="L49" i="1"/>
  <c r="M49" i="1"/>
  <c r="N49" i="1"/>
  <c r="O49" i="1"/>
  <c r="P49" i="1"/>
  <c r="J55" i="4" l="1"/>
  <c r="K52" i="6"/>
  <c r="L52" i="6"/>
  <c r="M52" i="6"/>
  <c r="N52" i="6"/>
  <c r="M55" i="4"/>
  <c r="N55" i="4"/>
  <c r="O55" i="4"/>
  <c r="P55" i="4"/>
  <c r="K51" i="6" l="1"/>
  <c r="K50" i="7"/>
  <c r="M52" i="7" l="1"/>
  <c r="N52" i="7"/>
  <c r="O52" i="7"/>
  <c r="P52" i="7"/>
  <c r="L51" i="7"/>
  <c r="M51" i="7"/>
  <c r="N51" i="7"/>
  <c r="N54" i="7" s="1"/>
  <c r="O51" i="7"/>
  <c r="O54" i="7" s="1"/>
  <c r="P51" i="7"/>
  <c r="P54" i="7" s="1"/>
  <c r="M50" i="7"/>
  <c r="N50" i="7"/>
  <c r="N53" i="7" s="1"/>
  <c r="O50" i="7"/>
  <c r="O53" i="7" s="1"/>
  <c r="P50" i="7"/>
  <c r="P53" i="7" s="1"/>
  <c r="L50" i="7"/>
  <c r="M51" i="6"/>
  <c r="L51" i="6"/>
  <c r="M53" i="7" l="1"/>
  <c r="M54" i="7"/>
  <c r="L54" i="7"/>
  <c r="K54" i="7"/>
  <c r="L53" i="7"/>
  <c r="K53" i="7"/>
  <c r="J51" i="1" l="1"/>
  <c r="J50" i="1"/>
  <c r="J49" i="1"/>
  <c r="Q51" i="1" l="1"/>
  <c r="Q49" i="1"/>
  <c r="Q50" i="1"/>
  <c r="Q55" i="4"/>
  <c r="Q52" i="7" l="1"/>
  <c r="Q50" i="7"/>
  <c r="Q51" i="7"/>
  <c r="Q54" i="7" s="1"/>
  <c r="Q53" i="7" l="1"/>
  <c r="J52" i="7"/>
  <c r="J51" i="7"/>
  <c r="J50" i="7"/>
  <c r="J54" i="7" l="1"/>
  <c r="J53" i="7"/>
  <c r="N51" i="6" l="1"/>
  <c r="B23" i="7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7" i="7" l="1"/>
  <c r="B48" i="7" s="1"/>
  <c r="B49" i="7" s="1"/>
  <c r="M55" i="6"/>
  <c r="L54" i="6"/>
  <c r="J54" i="6"/>
  <c r="N53" i="6"/>
  <c r="M54" i="6" l="1"/>
  <c r="J55" i="6"/>
  <c r="L55" i="6"/>
  <c r="N54" i="6"/>
  <c r="N55" i="6"/>
  <c r="P56" i="4"/>
  <c r="P58" i="4" s="1"/>
  <c r="O56" i="4"/>
  <c r="N56" i="4"/>
  <c r="L56" i="4"/>
  <c r="J56" i="4"/>
  <c r="P54" i="4"/>
  <c r="O54" i="4"/>
  <c r="N54" i="4"/>
  <c r="L54" i="4"/>
  <c r="J54" i="4"/>
  <c r="B22" i="4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N57" i="4" l="1"/>
  <c r="N58" i="4"/>
  <c r="O57" i="4"/>
  <c r="P57" i="4"/>
  <c r="J57" i="4"/>
  <c r="O58" i="4"/>
  <c r="Q56" i="4"/>
  <c r="L57" i="4"/>
  <c r="M57" i="4"/>
  <c r="L58" i="4"/>
  <c r="M58" i="4"/>
  <c r="J58" i="4"/>
  <c r="Q54" i="4"/>
  <c r="Q58" i="4" l="1"/>
  <c r="Q57" i="4"/>
  <c r="K53" i="1" l="1"/>
  <c r="L53" i="1"/>
  <c r="M53" i="1"/>
  <c r="N53" i="1"/>
  <c r="O53" i="1"/>
  <c r="P53" i="1"/>
  <c r="L52" i="1"/>
  <c r="M52" i="1"/>
  <c r="N52" i="1"/>
  <c r="O52" i="1"/>
  <c r="P52" i="1"/>
  <c r="J53" i="1"/>
  <c r="J52" i="1"/>
  <c r="Q53" i="1" l="1"/>
  <c r="Q52" i="1"/>
  <c r="K52" i="1"/>
  <c r="K56" i="4"/>
  <c r="K58" i="4" s="1"/>
  <c r="K54" i="6"/>
  <c r="K57" i="4" l="1"/>
  <c r="K55" i="6"/>
</calcChain>
</file>

<file path=xl/sharedStrings.xml><?xml version="1.0" encoding="utf-8"?>
<sst xmlns="http://schemas.openxmlformats.org/spreadsheetml/2006/main" count="249" uniqueCount="173">
  <si>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</si>
  <si>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</si>
  <si>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</si>
  <si>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</si>
  <si>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</si>
  <si>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</si>
  <si>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</si>
  <si>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</si>
  <si>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</si>
  <si>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</si>
  <si>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</si>
  <si>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</si>
  <si>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</si>
  <si>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</si>
  <si>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</si>
  <si>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</si>
  <si>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</si>
  <si>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</si>
  <si>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</si>
  <si>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</si>
  <si>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</si>
  <si>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</si>
  <si>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</si>
  <si>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</si>
  <si>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MICROCONTROLADORES</t>
  </si>
  <si>
    <t>CARMONA COBAXIN GEOVANNY</t>
  </si>
  <si>
    <t>CASANOVA GONZALEZ JADEN</t>
  </si>
  <si>
    <t>CHAPOL TOGA GERMAN LAEL</t>
  </si>
  <si>
    <t>211U0624</t>
  </si>
  <si>
    <t>COSME SANTOS GILBERTO</t>
  </si>
  <si>
    <t>GÓMEZ TORRES URIEL LEVI</t>
  </si>
  <si>
    <t>HERNANDEZ FLORES MIGUEL ANGEL</t>
  </si>
  <si>
    <t>211U0600</t>
  </si>
  <si>
    <t>HERRERA MIXTEGA JOSÉ ENRIQUE</t>
  </si>
  <si>
    <t>IXBA CHACHA JUAN LUIS</t>
  </si>
  <si>
    <t>211U0406</t>
  </si>
  <si>
    <t>LÓPEZ HERNÁNDEZ EDMUNDO</t>
  </si>
  <si>
    <t>211U0666</t>
  </si>
  <si>
    <t xml:space="preserve">LOPEZ GOMEZ JOSUE MOISES </t>
  </si>
  <si>
    <t>211U0407</t>
  </si>
  <si>
    <t>MARCIAL ARRES RAUL</t>
  </si>
  <si>
    <t>211U0408</t>
  </si>
  <si>
    <t>MARTINEZ COSME MARLENE</t>
  </si>
  <si>
    <t>MORALES AZAMAR ZAIRA ITZEL</t>
  </si>
  <si>
    <t>PATIÑO BARRIOS JOSE LUIS</t>
  </si>
  <si>
    <t>211U0411</t>
  </si>
  <si>
    <t>211U0413</t>
  </si>
  <si>
    <t>PEREZ DEL ANGEL DAVID UZIEL</t>
  </si>
  <si>
    <t>ING. JUAN MERLIN CHONTAL</t>
  </si>
  <si>
    <t>201U0251</t>
  </si>
  <si>
    <t>BIX PACHECO YAMILETH</t>
  </si>
  <si>
    <t>711-A</t>
  </si>
  <si>
    <t>211U0391</t>
  </si>
  <si>
    <t>AZCAÑO VENTURA ARLYN DE JESUS</t>
  </si>
  <si>
    <t>211U0392</t>
  </si>
  <si>
    <t>BLANCO ZARATE AXEL JAVIER</t>
  </si>
  <si>
    <t>211U0393</t>
  </si>
  <si>
    <t>CAMPOS MENDOZA PERLA</t>
  </si>
  <si>
    <t>211U0395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</si>
  <si>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</si>
  <si>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</si>
  <si>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</si>
  <si>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</si>
  <si>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</si>
  <si>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>211U0412</t>
  </si>
  <si>
    <t>PAVA CATEMAXCA ALEJANDRO</t>
  </si>
  <si>
    <t>211U0414</t>
  </si>
  <si>
    <t>POLITO ARTIGAS ANGEL ANTONIO</t>
  </si>
  <si>
    <t>211U0416</t>
  </si>
  <si>
    <t>QUINO CAPORAL VALERIA</t>
  </si>
  <si>
    <t>211U0417</t>
  </si>
  <si>
    <t>QUINO CORTEZ FERNANDO</t>
  </si>
  <si>
    <t>211U0422</t>
  </si>
  <si>
    <t>SIXTEGA BUSTAMANTE JOSE JAVIER</t>
  </si>
  <si>
    <t>211U0423</t>
  </si>
  <si>
    <t>SOLANA POLITO ADOLFO ANGEL</t>
  </si>
  <si>
    <t>211U0425</t>
  </si>
  <si>
    <t>TOTO VERGARA JOSE ALFREDO</t>
  </si>
  <si>
    <t>211U0027</t>
  </si>
  <si>
    <t xml:space="preserve">VENZOR CERDA JORDY DE JESUS </t>
  </si>
  <si>
    <t>EDUARDO AZAMAR FRANCISCO</t>
  </si>
  <si>
    <t>221U0392</t>
  </si>
  <si>
    <t>221U0410</t>
  </si>
  <si>
    <t>MARIN ORTIZ ULISES</t>
  </si>
  <si>
    <t>LUCHO PAXTIAN JOSE MARTIN</t>
  </si>
  <si>
    <t>ROSAS ROSAS JESUS ALEJANDRO</t>
  </si>
  <si>
    <t>LOPEZ ESCRIBANO ISRAEL ANTONIO</t>
  </si>
  <si>
    <t>LOPEZ LOPEZ SIDNEY</t>
  </si>
  <si>
    <t>CARMONA XOLO RENATA NICOLE</t>
  </si>
  <si>
    <t>SANTIAGO REYES ARGELIO</t>
  </si>
  <si>
    <t>TORRES NAVARRETE ELMER URIEL</t>
  </si>
  <si>
    <t>GARCIA GUTIERRZ BRYAN</t>
  </si>
  <si>
    <t>MARTINEZ PICHAL YAHANA DE LOS ANGELES</t>
  </si>
  <si>
    <t>SERRANO VELAZQUEZ ESMERALDA</t>
  </si>
  <si>
    <t>ZAPOT RAMOS OSCAR OSIRIS</t>
  </si>
  <si>
    <t>ANTONINO BAUTISTA CARLOS EDUARDO</t>
  </si>
  <si>
    <t>COBAXIN VILLSEÑOR CARLOS</t>
  </si>
  <si>
    <t>IXBA DE LA CRUZ BRYAN AMADO</t>
  </si>
  <si>
    <t>221U0568</t>
  </si>
  <si>
    <t>ROSAS MINQUIZ NAOMI</t>
  </si>
  <si>
    <t>211U0567</t>
  </si>
  <si>
    <t>ALEJOS XOLO VIANEY</t>
  </si>
  <si>
    <t>ANOTA CARDOZA OLIVER DE JESUS</t>
  </si>
  <si>
    <t>CHACHA MORALES EDGAR FERNANDO</t>
  </si>
  <si>
    <t>COBAXIN BAXIN PEDRO DE JESUS</t>
  </si>
  <si>
    <t>GARCIA BARRERA ALEXANDER  EMILIO</t>
  </si>
  <si>
    <t>GOMEZ HERNANDEZ AHIRAM ALBERTO</t>
  </si>
  <si>
    <t>JIMENEZ REYES JUAN JOSE</t>
  </si>
  <si>
    <t>MALAGA ORTIZ JULIAN ROSENDO</t>
  </si>
  <si>
    <t>MARCIAL FISCAL JUAN JOSE</t>
  </si>
  <si>
    <t>POLITO CERON MIGUEL DE JESUS</t>
  </si>
  <si>
    <t>PUCHETA AGUILERA ALONDRA</t>
  </si>
  <si>
    <t>QUINA CAIXBA PERLA JOSELIN</t>
  </si>
  <si>
    <t>TEOBA HERRERA ROCIO</t>
  </si>
  <si>
    <t>TIBURCIO CUEVAS KEVIN ALEXIS</t>
  </si>
  <si>
    <t>VENTURA GRACIA OSSWIL URIEL</t>
  </si>
  <si>
    <t>221u006</t>
  </si>
  <si>
    <t>221u526</t>
  </si>
  <si>
    <t>221u531</t>
  </si>
  <si>
    <t>221u532</t>
  </si>
  <si>
    <t>221u537</t>
  </si>
  <si>
    <t>221u538</t>
  </si>
  <si>
    <t>221u541</t>
  </si>
  <si>
    <t>221u552</t>
  </si>
  <si>
    <t>221u554</t>
  </si>
  <si>
    <t>221u555</t>
  </si>
  <si>
    <t>221u562</t>
  </si>
  <si>
    <t>221u563</t>
  </si>
  <si>
    <t>221u566</t>
  </si>
  <si>
    <t>LINDO CONDE IVAN DE JESUS</t>
  </si>
  <si>
    <t>221u0799</t>
  </si>
  <si>
    <t>221u546</t>
  </si>
  <si>
    <t>221u547</t>
  </si>
  <si>
    <t>LUNA RODRIGUEZ DILAN</t>
  </si>
  <si>
    <t>221U0534</t>
  </si>
  <si>
    <t>COYOLT ROSENDO EDUARDO</t>
  </si>
  <si>
    <t>221U0527</t>
  </si>
  <si>
    <t>221U0530</t>
  </si>
  <si>
    <t>221U0533</t>
  </si>
  <si>
    <t>221U0536</t>
  </si>
  <si>
    <t>221U0539</t>
  </si>
  <si>
    <t>221U0545</t>
  </si>
  <si>
    <t>221U0543</t>
  </si>
  <si>
    <t>221U0598</t>
  </si>
  <si>
    <t>221U0549</t>
  </si>
  <si>
    <t>221U0554</t>
  </si>
  <si>
    <t>221U0558</t>
  </si>
  <si>
    <t>221U0560</t>
  </si>
  <si>
    <t>221U0561</t>
  </si>
  <si>
    <t>221U0569</t>
  </si>
  <si>
    <t>VELASCO XOLO JOSE ROBERTO</t>
  </si>
  <si>
    <t>221u883</t>
  </si>
  <si>
    <t>ANALISIS DE CIRCUITOS ELECTRICOS</t>
  </si>
  <si>
    <t>411B</t>
  </si>
  <si>
    <t>FEB JUN 2024</t>
  </si>
  <si>
    <t>ELECTRONICA DE POTENCIA  APLICADA</t>
  </si>
  <si>
    <t>611A</t>
  </si>
  <si>
    <t>FEB - JUN  2024</t>
  </si>
  <si>
    <t xml:space="preserve"> FEB-JUN 2024</t>
  </si>
  <si>
    <t>FEB - JUN 2024</t>
  </si>
  <si>
    <t>BADILLO GARCIA JURADO MAYRETH</t>
  </si>
  <si>
    <t>GARCÍA ZAPOT ARANTZA GUADALUPE</t>
  </si>
  <si>
    <t>211U0022</t>
  </si>
  <si>
    <t>211U0024</t>
  </si>
  <si>
    <t>ROSARIO SOTO EMMANUEL</t>
  </si>
  <si>
    <t>211U0394</t>
  </si>
  <si>
    <t>211U0821</t>
  </si>
  <si>
    <t>211U0397</t>
  </si>
  <si>
    <t>211U0822</t>
  </si>
  <si>
    <t>211U0399</t>
  </si>
  <si>
    <t>211U0401</t>
  </si>
  <si>
    <t>211U0403</t>
  </si>
  <si>
    <t>411A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</si>
</sst>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0" xfId="0" applyNumberForma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8"/>
  <sheetViews>
    <sheetView zoomScale="84" zoomScaleNormal="84" workbookViewId="0">
      <selection activeCell="S30" sqref="S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2"/>
      <c r="R3" s="22"/>
    </row>
    <row r="4" spans="2:18" x14ac:dyDescent="0.25">
      <c r="C4" t="s">
        <v>0</v>
      </c>
      <c r="D4" s="70" t="s">
        <v>152</v>
      </c>
      <c r="E4" s="70"/>
      <c r="F4" s="70"/>
      <c r="G4" s="70"/>
      <c r="I4" t="s">
        <v>1</v>
      </c>
      <c r="J4" s="71" t="s">
        <v>172</v>
      </c>
      <c r="K4" s="71"/>
      <c r="M4" t="s">
        <v>2</v>
      </c>
      <c r="N4" s="72">
        <v>45462</v>
      </c>
      <c r="O4" s="7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71" t="s">
        <v>158</v>
      </c>
      <c r="E6" s="71"/>
      <c r="F6" s="71"/>
      <c r="G6" s="71"/>
      <c r="I6" s="73" t="s">
        <v>22</v>
      </c>
      <c r="J6" s="73"/>
      <c r="K6" s="74" t="s">
        <v>48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20" t="s">
        <v>7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9" t="s">
        <v>23</v>
      </c>
    </row>
    <row r="9" spans="2:18" x14ac:dyDescent="0.25">
      <c r="B9" s="27">
        <v>1</v>
      </c>
      <c r="C9" s="27" t="s">
        <v>116</v>
      </c>
      <c r="D9" s="67" t="s">
        <v>101</v>
      </c>
      <c r="E9" s="67"/>
      <c r="F9" s="67"/>
      <c r="G9" s="67"/>
      <c r="H9" s="67"/>
      <c r="I9" s="67"/>
      <c r="J9" s="20">
        <v>71</v>
      </c>
      <c r="K9" s="26">
        <v>70</v>
      </c>
      <c r="L9" s="62">
        <v>70</v>
      </c>
      <c r="M9" s="63">
        <v>75</v>
      </c>
      <c r="N9" s="26"/>
      <c r="O9" s="26"/>
      <c r="P9" s="26"/>
      <c r="Q9" s="92">
        <f>SUM(J9:M9)/4</f>
        <v>71.5</v>
      </c>
    </row>
    <row r="10" spans="2:18" x14ac:dyDescent="0.25">
      <c r="B10" s="27">
        <v>2</v>
      </c>
      <c r="C10" s="43" t="s">
        <v>117</v>
      </c>
      <c r="D10" s="67" t="s">
        <v>102</v>
      </c>
      <c r="E10" s="67"/>
      <c r="F10" s="67"/>
      <c r="G10" s="67"/>
      <c r="H10" s="67"/>
      <c r="I10" s="67"/>
      <c r="J10" s="20">
        <v>75</v>
      </c>
      <c r="K10" s="31">
        <v>78</v>
      </c>
      <c r="L10" s="62">
        <v>80</v>
      </c>
      <c r="M10" s="63">
        <v>90</v>
      </c>
      <c r="N10" s="31"/>
      <c r="O10" s="31"/>
      <c r="P10" s="31"/>
      <c r="Q10" s="92">
        <f t="shared" ref="Q10:Q25" si="0">SUM(J10:M10)/4</f>
        <v>80.75</v>
      </c>
    </row>
    <row r="11" spans="2:18" x14ac:dyDescent="0.25">
      <c r="B11" s="27">
        <v>3</v>
      </c>
      <c r="C11" s="43" t="s">
        <v>118</v>
      </c>
      <c r="D11" s="67" t="s">
        <v>103</v>
      </c>
      <c r="E11" s="67"/>
      <c r="F11" s="67"/>
      <c r="G11" s="67"/>
      <c r="H11" s="67"/>
      <c r="I11" s="67"/>
      <c r="J11" s="20">
        <v>73</v>
      </c>
      <c r="K11" s="31">
        <v>75</v>
      </c>
      <c r="L11" s="62">
        <v>80</v>
      </c>
      <c r="M11" s="63">
        <v>80</v>
      </c>
      <c r="N11" s="31"/>
      <c r="O11" s="31"/>
      <c r="P11" s="31"/>
      <c r="Q11" s="92">
        <f t="shared" si="0"/>
        <v>77</v>
      </c>
    </row>
    <row r="12" spans="2:18" x14ac:dyDescent="0.25">
      <c r="B12" s="27">
        <v>4</v>
      </c>
      <c r="C12" s="43" t="s">
        <v>119</v>
      </c>
      <c r="D12" s="67" t="s">
        <v>104</v>
      </c>
      <c r="E12" s="67"/>
      <c r="F12" s="67"/>
      <c r="G12" s="67"/>
      <c r="H12" s="67"/>
      <c r="I12" s="67"/>
      <c r="J12" s="20">
        <v>75</v>
      </c>
      <c r="K12" s="31">
        <v>75</v>
      </c>
      <c r="L12" s="62">
        <v>80</v>
      </c>
      <c r="M12" s="63">
        <v>78</v>
      </c>
      <c r="N12" s="31"/>
      <c r="O12" s="31"/>
      <c r="P12" s="31"/>
      <c r="Q12" s="92">
        <f t="shared" si="0"/>
        <v>77</v>
      </c>
    </row>
    <row r="13" spans="2:18" x14ac:dyDescent="0.25">
      <c r="B13" s="27">
        <v>5</v>
      </c>
      <c r="C13" s="43" t="s">
        <v>120</v>
      </c>
      <c r="D13" s="67" t="s">
        <v>105</v>
      </c>
      <c r="E13" s="67"/>
      <c r="F13" s="67"/>
      <c r="G13" s="67"/>
      <c r="H13" s="67"/>
      <c r="I13" s="67"/>
      <c r="J13" s="20">
        <v>0</v>
      </c>
      <c r="K13" s="59">
        <v>0</v>
      </c>
      <c r="L13" s="62">
        <v>0</v>
      </c>
      <c r="M13" s="63">
        <v>0</v>
      </c>
      <c r="N13" s="31"/>
      <c r="O13" s="31"/>
      <c r="P13" s="31"/>
      <c r="Q13" s="92">
        <f t="shared" si="0"/>
        <v>0</v>
      </c>
    </row>
    <row r="14" spans="2:18" x14ac:dyDescent="0.25">
      <c r="B14" s="27">
        <v>6</v>
      </c>
      <c r="C14" s="43" t="s">
        <v>121</v>
      </c>
      <c r="D14" s="67" t="s">
        <v>106</v>
      </c>
      <c r="E14" s="67"/>
      <c r="F14" s="67"/>
      <c r="G14" s="67"/>
      <c r="H14" s="67"/>
      <c r="I14" s="67"/>
      <c r="J14" s="20">
        <v>73</v>
      </c>
      <c r="K14" s="59">
        <v>75</v>
      </c>
      <c r="L14" s="62">
        <v>80</v>
      </c>
      <c r="M14" s="63">
        <v>78</v>
      </c>
      <c r="N14" s="31"/>
      <c r="O14" s="31"/>
      <c r="P14" s="31"/>
      <c r="Q14" s="92">
        <f t="shared" si="0"/>
        <v>76.5</v>
      </c>
    </row>
    <row r="15" spans="2:18" x14ac:dyDescent="0.25">
      <c r="B15" s="27">
        <v>7</v>
      </c>
      <c r="C15" s="43" t="s">
        <v>122</v>
      </c>
      <c r="D15" s="67" t="s">
        <v>107</v>
      </c>
      <c r="E15" s="67"/>
      <c r="F15" s="67"/>
      <c r="G15" s="67"/>
      <c r="H15" s="67"/>
      <c r="I15" s="67"/>
      <c r="J15" s="20">
        <v>73</v>
      </c>
      <c r="K15" s="31">
        <v>79</v>
      </c>
      <c r="L15" s="62">
        <v>80</v>
      </c>
      <c r="M15" s="63">
        <v>90</v>
      </c>
      <c r="N15" s="31"/>
      <c r="O15" s="31"/>
      <c r="P15" s="31"/>
      <c r="Q15" s="92">
        <f t="shared" si="0"/>
        <v>80.5</v>
      </c>
    </row>
    <row r="16" spans="2:18" x14ac:dyDescent="0.25">
      <c r="B16" s="48">
        <v>8</v>
      </c>
      <c r="C16" s="48" t="s">
        <v>130</v>
      </c>
      <c r="D16" s="77" t="s">
        <v>129</v>
      </c>
      <c r="E16" s="78"/>
      <c r="F16" s="78"/>
      <c r="G16" s="78"/>
      <c r="H16" s="78"/>
      <c r="I16" s="79"/>
      <c r="J16" s="20">
        <v>0</v>
      </c>
      <c r="K16" s="49">
        <v>0</v>
      </c>
      <c r="L16" s="62">
        <v>0</v>
      </c>
      <c r="M16" s="63">
        <v>0</v>
      </c>
      <c r="N16" s="49"/>
      <c r="O16" s="49"/>
      <c r="P16" s="49"/>
      <c r="Q16" s="92">
        <f t="shared" si="0"/>
        <v>0</v>
      </c>
    </row>
    <row r="17" spans="2:17" x14ac:dyDescent="0.25">
      <c r="B17" s="47">
        <v>9</v>
      </c>
      <c r="C17" s="47" t="s">
        <v>151</v>
      </c>
      <c r="D17" s="77" t="s">
        <v>133</v>
      </c>
      <c r="E17" s="78"/>
      <c r="F17" s="78"/>
      <c r="G17" s="78"/>
      <c r="H17" s="78"/>
      <c r="I17" s="79"/>
      <c r="J17" s="20">
        <v>0</v>
      </c>
      <c r="K17" s="46">
        <v>0</v>
      </c>
      <c r="L17" s="62">
        <v>0</v>
      </c>
      <c r="M17" s="63">
        <v>0</v>
      </c>
      <c r="N17" s="46"/>
      <c r="O17" s="46"/>
      <c r="P17" s="46"/>
      <c r="Q17" s="92">
        <f t="shared" si="0"/>
        <v>0</v>
      </c>
    </row>
    <row r="18" spans="2:17" x14ac:dyDescent="0.25">
      <c r="B18" s="27">
        <v>10</v>
      </c>
      <c r="C18" s="43" t="s">
        <v>131</v>
      </c>
      <c r="D18" s="67" t="s">
        <v>108</v>
      </c>
      <c r="E18" s="67"/>
      <c r="F18" s="67"/>
      <c r="G18" s="67"/>
      <c r="H18" s="67"/>
      <c r="I18" s="67"/>
      <c r="J18" s="20">
        <v>73</v>
      </c>
      <c r="K18" s="31">
        <v>80</v>
      </c>
      <c r="L18" s="62">
        <v>80</v>
      </c>
      <c r="M18" s="63">
        <v>80</v>
      </c>
      <c r="N18" s="31"/>
      <c r="O18" s="31"/>
      <c r="P18" s="31"/>
      <c r="Q18" s="92">
        <f t="shared" si="0"/>
        <v>78.25</v>
      </c>
    </row>
    <row r="19" spans="2:17" x14ac:dyDescent="0.25">
      <c r="B19" s="27">
        <v>11</v>
      </c>
      <c r="C19" s="43" t="s">
        <v>132</v>
      </c>
      <c r="D19" s="67" t="s">
        <v>109</v>
      </c>
      <c r="E19" s="67"/>
      <c r="F19" s="67"/>
      <c r="G19" s="67"/>
      <c r="H19" s="67"/>
      <c r="I19" s="67"/>
      <c r="J19" s="20">
        <v>75</v>
      </c>
      <c r="K19" s="31">
        <v>80</v>
      </c>
      <c r="L19" s="62">
        <v>80</v>
      </c>
      <c r="M19" s="63">
        <v>100</v>
      </c>
      <c r="N19" s="31"/>
      <c r="O19" s="31"/>
      <c r="P19" s="31"/>
      <c r="Q19" s="92">
        <f t="shared" si="0"/>
        <v>83.75</v>
      </c>
    </row>
    <row r="20" spans="2:17" x14ac:dyDescent="0.25">
      <c r="B20" s="27">
        <v>12</v>
      </c>
      <c r="C20" s="43" t="s">
        <v>123</v>
      </c>
      <c r="D20" s="67" t="s">
        <v>110</v>
      </c>
      <c r="E20" s="67"/>
      <c r="F20" s="67"/>
      <c r="G20" s="67"/>
      <c r="H20" s="67"/>
      <c r="I20" s="67"/>
      <c r="J20" s="20">
        <v>71</v>
      </c>
      <c r="K20" s="31">
        <v>72</v>
      </c>
      <c r="L20" s="62">
        <v>80</v>
      </c>
      <c r="M20" s="63">
        <v>80</v>
      </c>
      <c r="N20" s="31"/>
      <c r="O20" s="31"/>
      <c r="P20" s="31"/>
      <c r="Q20" s="92">
        <f t="shared" si="0"/>
        <v>75.75</v>
      </c>
    </row>
    <row r="21" spans="2:17" x14ac:dyDescent="0.25">
      <c r="B21" s="27">
        <v>13</v>
      </c>
      <c r="C21" s="43" t="s">
        <v>124</v>
      </c>
      <c r="D21" s="67" t="s">
        <v>111</v>
      </c>
      <c r="E21" s="67"/>
      <c r="F21" s="67"/>
      <c r="G21" s="67"/>
      <c r="H21" s="67"/>
      <c r="I21" s="67"/>
      <c r="J21" s="20">
        <v>72</v>
      </c>
      <c r="K21" s="31">
        <v>72</v>
      </c>
      <c r="L21" s="62">
        <v>80</v>
      </c>
      <c r="M21" s="63">
        <v>78</v>
      </c>
      <c r="N21" s="31"/>
      <c r="O21" s="31"/>
      <c r="P21" s="31"/>
      <c r="Q21" s="92">
        <f t="shared" si="0"/>
        <v>75.5</v>
      </c>
    </row>
    <row r="22" spans="2:17" x14ac:dyDescent="0.25">
      <c r="B22" s="27">
        <v>14</v>
      </c>
      <c r="C22" s="43" t="s">
        <v>125</v>
      </c>
      <c r="D22" s="67" t="s">
        <v>112</v>
      </c>
      <c r="E22" s="67"/>
      <c r="F22" s="67"/>
      <c r="G22" s="67"/>
      <c r="H22" s="67"/>
      <c r="I22" s="67"/>
      <c r="J22" s="20">
        <v>75</v>
      </c>
      <c r="K22" s="31">
        <v>82</v>
      </c>
      <c r="L22" s="62">
        <v>80</v>
      </c>
      <c r="M22" s="63">
        <v>100</v>
      </c>
      <c r="N22" s="31"/>
      <c r="O22" s="31"/>
      <c r="P22" s="31"/>
      <c r="Q22" s="92">
        <f t="shared" si="0"/>
        <v>84.25</v>
      </c>
    </row>
    <row r="23" spans="2:17" x14ac:dyDescent="0.25">
      <c r="B23" s="27">
        <f t="shared" ref="B23:B49" si="1">B22+1</f>
        <v>15</v>
      </c>
      <c r="C23" s="43" t="s">
        <v>126</v>
      </c>
      <c r="D23" s="67" t="s">
        <v>113</v>
      </c>
      <c r="E23" s="67"/>
      <c r="F23" s="67"/>
      <c r="G23" s="67"/>
      <c r="H23" s="67"/>
      <c r="I23" s="67"/>
      <c r="J23" s="20">
        <v>75</v>
      </c>
      <c r="K23" s="31">
        <v>82</v>
      </c>
      <c r="L23" s="62">
        <v>80</v>
      </c>
      <c r="M23" s="63">
        <v>100</v>
      </c>
      <c r="N23" s="31"/>
      <c r="O23" s="31"/>
      <c r="P23" s="31"/>
      <c r="Q23" s="92">
        <f t="shared" si="0"/>
        <v>84.25</v>
      </c>
    </row>
    <row r="24" spans="2:17" x14ac:dyDescent="0.25">
      <c r="B24" s="27">
        <f t="shared" si="1"/>
        <v>16</v>
      </c>
      <c r="C24" s="43" t="s">
        <v>127</v>
      </c>
      <c r="D24" s="67" t="s">
        <v>114</v>
      </c>
      <c r="E24" s="67"/>
      <c r="F24" s="67"/>
      <c r="G24" s="67"/>
      <c r="H24" s="67"/>
      <c r="I24" s="67"/>
      <c r="J24" s="20">
        <v>70</v>
      </c>
      <c r="K24" s="31">
        <v>70</v>
      </c>
      <c r="L24" s="62">
        <v>70</v>
      </c>
      <c r="M24" s="63">
        <v>70</v>
      </c>
      <c r="N24" s="31"/>
      <c r="O24" s="31"/>
      <c r="P24" s="31"/>
      <c r="Q24" s="92">
        <f t="shared" si="0"/>
        <v>70</v>
      </c>
    </row>
    <row r="25" spans="2:17" x14ac:dyDescent="0.25">
      <c r="B25" s="27">
        <f t="shared" si="1"/>
        <v>17</v>
      </c>
      <c r="C25" s="27" t="s">
        <v>128</v>
      </c>
      <c r="D25" s="67" t="s">
        <v>115</v>
      </c>
      <c r="E25" s="67"/>
      <c r="F25" s="67"/>
      <c r="G25" s="67"/>
      <c r="H25" s="67"/>
      <c r="I25" s="67"/>
      <c r="J25" s="20">
        <v>75</v>
      </c>
      <c r="K25" s="26">
        <v>75</v>
      </c>
      <c r="L25" s="62">
        <v>80</v>
      </c>
      <c r="M25" s="63">
        <v>100</v>
      </c>
      <c r="N25" s="26"/>
      <c r="O25" s="26"/>
      <c r="P25" s="26"/>
      <c r="Q25" s="92">
        <f t="shared" si="0"/>
        <v>82.5</v>
      </c>
    </row>
    <row r="26" spans="2:17" x14ac:dyDescent="0.25">
      <c r="B26" s="27">
        <f t="shared" si="1"/>
        <v>18</v>
      </c>
      <c r="C26" s="27"/>
      <c r="D26" s="76"/>
      <c r="E26" s="76"/>
      <c r="F26" s="76"/>
      <c r="G26" s="76"/>
      <c r="H26" s="76"/>
      <c r="I26" s="76"/>
      <c r="J26" s="26"/>
      <c r="K26" s="26"/>
      <c r="L26" s="26"/>
      <c r="M26" s="63"/>
      <c r="N26" s="26"/>
      <c r="O26" s="26"/>
      <c r="P26" s="26"/>
      <c r="Q26" s="92"/>
    </row>
    <row r="27" spans="2:17" x14ac:dyDescent="0.25">
      <c r="B27" s="27">
        <f t="shared" si="1"/>
        <v>19</v>
      </c>
      <c r="C27" s="27"/>
      <c r="D27" s="76"/>
      <c r="E27" s="76"/>
      <c r="F27" s="76"/>
      <c r="G27" s="76"/>
      <c r="H27" s="76"/>
      <c r="I27" s="76"/>
      <c r="J27" s="26"/>
      <c r="K27" s="26"/>
      <c r="L27" s="26"/>
      <c r="M27" s="26"/>
      <c r="N27" s="26"/>
      <c r="O27" s="26"/>
      <c r="P27" s="26"/>
      <c r="Q27" s="92"/>
    </row>
    <row r="28" spans="2:17" x14ac:dyDescent="0.25">
      <c r="B28" s="27">
        <f t="shared" si="1"/>
        <v>20</v>
      </c>
      <c r="C28" s="27"/>
      <c r="D28" s="76"/>
      <c r="E28" s="76"/>
      <c r="F28" s="76"/>
      <c r="G28" s="76"/>
      <c r="H28" s="76"/>
      <c r="I28" s="76"/>
      <c r="J28" s="26"/>
      <c r="K28" s="26"/>
      <c r="L28" s="26"/>
      <c r="M28" s="26"/>
      <c r="N28" s="26"/>
      <c r="O28" s="26"/>
      <c r="P28" s="26"/>
      <c r="Q28" s="92"/>
    </row>
    <row r="29" spans="2:17" x14ac:dyDescent="0.25">
      <c r="B29" s="27">
        <f t="shared" si="1"/>
        <v>21</v>
      </c>
      <c r="C29" s="27"/>
      <c r="D29" s="76"/>
      <c r="E29" s="76"/>
      <c r="F29" s="76"/>
      <c r="G29" s="76"/>
      <c r="H29" s="76"/>
      <c r="I29" s="76"/>
      <c r="J29" s="26"/>
      <c r="K29" s="26"/>
      <c r="L29" s="26"/>
      <c r="M29" s="26"/>
      <c r="N29" s="26"/>
      <c r="O29" s="26"/>
      <c r="P29" s="26"/>
      <c r="Q29" s="92"/>
    </row>
    <row r="30" spans="2:17" x14ac:dyDescent="0.25">
      <c r="B30" s="27">
        <f t="shared" si="1"/>
        <v>22</v>
      </c>
      <c r="C30" s="27"/>
      <c r="D30" s="76"/>
      <c r="E30" s="76"/>
      <c r="F30" s="76"/>
      <c r="G30" s="76"/>
      <c r="H30" s="76"/>
      <c r="I30" s="76"/>
      <c r="J30" s="26"/>
      <c r="K30" s="26"/>
      <c r="L30" s="26"/>
      <c r="M30" s="26"/>
      <c r="N30" s="26"/>
      <c r="O30" s="26"/>
      <c r="P30" s="26"/>
      <c r="Q30" s="92"/>
    </row>
    <row r="31" spans="2:17" x14ac:dyDescent="0.25">
      <c r="B31" s="27">
        <f t="shared" si="1"/>
        <v>23</v>
      </c>
      <c r="C31" s="27"/>
      <c r="D31" s="76"/>
      <c r="E31" s="76"/>
      <c r="F31" s="76"/>
      <c r="G31" s="76"/>
      <c r="H31" s="76"/>
      <c r="I31" s="76"/>
      <c r="J31" s="26"/>
      <c r="K31" s="26"/>
      <c r="L31" s="26"/>
      <c r="M31" s="26"/>
      <c r="N31" s="26"/>
      <c r="O31" s="26"/>
      <c r="P31" s="26"/>
      <c r="Q31" s="92"/>
    </row>
    <row r="32" spans="2:17" x14ac:dyDescent="0.25">
      <c r="B32" s="27">
        <f t="shared" si="1"/>
        <v>24</v>
      </c>
      <c r="C32" s="27"/>
      <c r="D32" s="76"/>
      <c r="E32" s="76"/>
      <c r="F32" s="76"/>
      <c r="G32" s="76"/>
      <c r="H32" s="76"/>
      <c r="I32" s="76"/>
      <c r="J32" s="26"/>
      <c r="K32" s="26"/>
      <c r="L32" s="26"/>
      <c r="M32" s="26"/>
      <c r="N32" s="26"/>
      <c r="O32" s="26"/>
      <c r="P32" s="26"/>
      <c r="Q32" s="92"/>
    </row>
    <row r="33" spans="2:17" x14ac:dyDescent="0.25">
      <c r="B33" s="27">
        <f t="shared" si="1"/>
        <v>25</v>
      </c>
      <c r="C33" s="27"/>
      <c r="D33" s="76"/>
      <c r="E33" s="76"/>
      <c r="F33" s="76"/>
      <c r="G33" s="76"/>
      <c r="H33" s="76"/>
      <c r="I33" s="76"/>
      <c r="J33" s="26"/>
      <c r="K33" s="26"/>
      <c r="L33" s="26"/>
      <c r="M33" s="26"/>
      <c r="N33" s="26"/>
      <c r="O33" s="26"/>
      <c r="P33" s="26"/>
      <c r="Q33" s="92"/>
    </row>
    <row r="34" spans="2:17" x14ac:dyDescent="0.25">
      <c r="B34" s="27">
        <f t="shared" si="1"/>
        <v>26</v>
      </c>
      <c r="C34" s="27"/>
      <c r="D34" s="76"/>
      <c r="E34" s="76"/>
      <c r="F34" s="76"/>
      <c r="G34" s="76"/>
      <c r="H34" s="76"/>
      <c r="I34" s="76"/>
      <c r="J34" s="26"/>
      <c r="K34" s="26"/>
      <c r="L34" s="26"/>
      <c r="M34" s="26"/>
      <c r="N34" s="26"/>
      <c r="O34" s="26"/>
      <c r="P34" s="26"/>
      <c r="Q34" s="92"/>
    </row>
    <row r="35" spans="2:17" x14ac:dyDescent="0.25">
      <c r="B35" s="27">
        <f t="shared" si="1"/>
        <v>27</v>
      </c>
      <c r="C35" s="27"/>
      <c r="D35" s="76"/>
      <c r="E35" s="76"/>
      <c r="F35" s="76"/>
      <c r="G35" s="76"/>
      <c r="H35" s="76"/>
      <c r="I35" s="76"/>
      <c r="J35" s="26"/>
      <c r="K35" s="26"/>
      <c r="L35" s="26"/>
      <c r="M35" s="26"/>
      <c r="N35" s="26"/>
      <c r="O35" s="26"/>
      <c r="P35" s="26"/>
      <c r="Q35" s="92"/>
    </row>
    <row r="36" spans="2:17" x14ac:dyDescent="0.25">
      <c r="B36" s="27">
        <f t="shared" si="1"/>
        <v>28</v>
      </c>
      <c r="C36" s="27"/>
      <c r="D36" s="76"/>
      <c r="E36" s="76"/>
      <c r="F36" s="76"/>
      <c r="G36" s="76"/>
      <c r="H36" s="76"/>
      <c r="I36" s="76"/>
      <c r="J36" s="26"/>
      <c r="K36" s="26"/>
      <c r="L36" s="26"/>
      <c r="M36" s="26"/>
      <c r="N36" s="26"/>
      <c r="O36" s="26"/>
      <c r="P36" s="26"/>
      <c r="Q36" s="92"/>
    </row>
    <row r="37" spans="2:17" x14ac:dyDescent="0.25">
      <c r="B37" s="27">
        <f t="shared" si="1"/>
        <v>29</v>
      </c>
      <c r="C37" s="27"/>
      <c r="D37" s="76"/>
      <c r="E37" s="76"/>
      <c r="F37" s="76"/>
      <c r="G37" s="76"/>
      <c r="H37" s="76"/>
      <c r="I37" s="76"/>
      <c r="J37" s="26"/>
      <c r="K37" s="26"/>
      <c r="L37" s="26"/>
      <c r="M37" s="26"/>
      <c r="N37" s="26"/>
      <c r="O37" s="26"/>
      <c r="P37" s="26"/>
      <c r="Q37" s="92"/>
    </row>
    <row r="38" spans="2:17" x14ac:dyDescent="0.25">
      <c r="B38" s="27">
        <f t="shared" si="1"/>
        <v>30</v>
      </c>
      <c r="C38" s="27"/>
      <c r="D38" s="76"/>
      <c r="E38" s="76"/>
      <c r="F38" s="76"/>
      <c r="G38" s="76"/>
      <c r="H38" s="76"/>
      <c r="I38" s="76"/>
      <c r="J38" s="26"/>
      <c r="K38" s="26"/>
      <c r="L38" s="26"/>
      <c r="M38" s="26"/>
      <c r="N38" s="26"/>
      <c r="O38" s="26"/>
      <c r="P38" s="26"/>
      <c r="Q38" s="92"/>
    </row>
    <row r="39" spans="2:17" x14ac:dyDescent="0.25">
      <c r="B39" s="27">
        <f t="shared" si="1"/>
        <v>31</v>
      </c>
      <c r="C39" s="27"/>
      <c r="D39" s="76"/>
      <c r="E39" s="76"/>
      <c r="F39" s="76"/>
      <c r="G39" s="76"/>
      <c r="H39" s="76"/>
      <c r="I39" s="76"/>
      <c r="J39" s="26"/>
      <c r="K39" s="26"/>
      <c r="L39" s="26"/>
      <c r="M39" s="26"/>
      <c r="N39" s="26"/>
      <c r="O39" s="26"/>
      <c r="P39" s="26"/>
      <c r="Q39" s="92"/>
    </row>
    <row r="40" spans="2:17" x14ac:dyDescent="0.25">
      <c r="B40" s="27">
        <f t="shared" si="1"/>
        <v>32</v>
      </c>
      <c r="C40" s="27"/>
      <c r="D40" s="76"/>
      <c r="E40" s="76"/>
      <c r="F40" s="76"/>
      <c r="G40" s="76"/>
      <c r="H40" s="76"/>
      <c r="I40" s="76"/>
      <c r="J40" s="26"/>
      <c r="K40" s="26"/>
      <c r="L40" s="26"/>
      <c r="M40" s="26"/>
      <c r="N40" s="26"/>
      <c r="O40" s="26"/>
      <c r="P40" s="26"/>
      <c r="Q40" s="92"/>
    </row>
    <row r="41" spans="2:17" x14ac:dyDescent="0.25">
      <c r="B41" s="27">
        <f t="shared" si="1"/>
        <v>33</v>
      </c>
      <c r="C41" s="27"/>
      <c r="D41" s="76"/>
      <c r="E41" s="76"/>
      <c r="F41" s="76"/>
      <c r="G41" s="76"/>
      <c r="H41" s="76"/>
      <c r="I41" s="76"/>
      <c r="J41" s="26"/>
      <c r="K41" s="26"/>
      <c r="L41" s="26"/>
      <c r="M41" s="26"/>
      <c r="N41" s="26"/>
      <c r="O41" s="26"/>
      <c r="P41" s="26"/>
      <c r="Q41" s="92"/>
    </row>
    <row r="42" spans="2:17" x14ac:dyDescent="0.25">
      <c r="B42" s="27">
        <f t="shared" si="1"/>
        <v>34</v>
      </c>
      <c r="C42" s="27"/>
      <c r="D42" s="76"/>
      <c r="E42" s="76"/>
      <c r="F42" s="76"/>
      <c r="G42" s="76"/>
      <c r="H42" s="76"/>
      <c r="I42" s="76"/>
      <c r="J42" s="26"/>
      <c r="K42" s="26"/>
      <c r="L42" s="26"/>
      <c r="M42" s="26"/>
      <c r="N42" s="26"/>
      <c r="O42" s="26"/>
      <c r="P42" s="26"/>
      <c r="Q42" s="92"/>
    </row>
    <row r="43" spans="2:17" x14ac:dyDescent="0.25">
      <c r="B43" s="27">
        <f t="shared" si="1"/>
        <v>35</v>
      </c>
      <c r="C43" s="27"/>
      <c r="D43" s="76"/>
      <c r="E43" s="76"/>
      <c r="F43" s="76"/>
      <c r="G43" s="76"/>
      <c r="H43" s="76"/>
      <c r="I43" s="76"/>
      <c r="J43" s="26"/>
      <c r="K43" s="26"/>
      <c r="L43" s="26"/>
      <c r="M43" s="26"/>
      <c r="N43" s="26"/>
      <c r="O43" s="26"/>
      <c r="P43" s="26"/>
      <c r="Q43" s="92"/>
    </row>
    <row r="44" spans="2:17" x14ac:dyDescent="0.25">
      <c r="B44" s="27">
        <f t="shared" si="1"/>
        <v>36</v>
      </c>
      <c r="C44" s="27"/>
      <c r="D44" s="76"/>
      <c r="E44" s="76"/>
      <c r="F44" s="76"/>
      <c r="G44" s="76"/>
      <c r="H44" s="76"/>
      <c r="I44" s="76"/>
      <c r="J44" s="26"/>
      <c r="K44" s="26"/>
      <c r="L44" s="26"/>
      <c r="M44" s="26"/>
      <c r="N44" s="26"/>
      <c r="O44" s="26"/>
      <c r="P44" s="26"/>
      <c r="Q44" s="92"/>
    </row>
    <row r="45" spans="2:17" x14ac:dyDescent="0.25">
      <c r="B45" s="27">
        <f t="shared" si="1"/>
        <v>37</v>
      </c>
      <c r="C45" s="27"/>
      <c r="D45" s="76"/>
      <c r="E45" s="76"/>
      <c r="F45" s="76"/>
      <c r="G45" s="76"/>
      <c r="H45" s="76"/>
      <c r="I45" s="76"/>
      <c r="J45" s="26"/>
      <c r="K45" s="26"/>
      <c r="L45" s="26"/>
      <c r="M45" s="26"/>
      <c r="N45" s="26"/>
      <c r="O45" s="26"/>
      <c r="P45" s="26"/>
      <c r="Q45" s="92"/>
    </row>
    <row r="46" spans="2:17" x14ac:dyDescent="0.25">
      <c r="B46" s="27">
        <v>36</v>
      </c>
      <c r="C46" s="7"/>
      <c r="D46" s="76"/>
      <c r="E46" s="76"/>
      <c r="F46" s="76"/>
      <c r="G46" s="76"/>
      <c r="H46" s="76"/>
      <c r="I46" s="76"/>
      <c r="J46" s="26"/>
      <c r="K46" s="26"/>
      <c r="L46" s="26"/>
      <c r="M46" s="26"/>
      <c r="N46" s="26"/>
      <c r="O46" s="26"/>
      <c r="P46" s="26"/>
      <c r="Q46" s="92"/>
    </row>
    <row r="47" spans="2:17" x14ac:dyDescent="0.25">
      <c r="B47" s="27">
        <f t="shared" si="1"/>
        <v>37</v>
      </c>
      <c r="C47" s="7"/>
      <c r="D47" s="76"/>
      <c r="E47" s="76"/>
      <c r="F47" s="76"/>
      <c r="G47" s="76"/>
      <c r="H47" s="76"/>
      <c r="I47" s="76"/>
      <c r="J47" s="26"/>
      <c r="K47" s="26"/>
      <c r="L47" s="26"/>
      <c r="M47" s="26"/>
      <c r="N47" s="26"/>
      <c r="O47" s="26"/>
      <c r="P47" s="26"/>
      <c r="Q47" s="92"/>
    </row>
    <row r="48" spans="2:17" x14ac:dyDescent="0.25">
      <c r="B48" s="27">
        <f t="shared" si="1"/>
        <v>38</v>
      </c>
      <c r="C48" s="7"/>
      <c r="D48" s="76"/>
      <c r="E48" s="76"/>
      <c r="F48" s="76"/>
      <c r="G48" s="76"/>
      <c r="H48" s="76"/>
      <c r="I48" s="76"/>
      <c r="J48" s="26"/>
      <c r="K48" s="26"/>
      <c r="L48" s="26"/>
      <c r="M48" s="26"/>
      <c r="N48" s="26"/>
      <c r="O48" s="26"/>
      <c r="P48" s="26"/>
      <c r="Q48" s="92"/>
    </row>
    <row r="49" spans="2:17" x14ac:dyDescent="0.25">
      <c r="B49" s="32">
        <f t="shared" si="1"/>
        <v>39</v>
      </c>
      <c r="C49" s="3"/>
      <c r="D49" s="80"/>
      <c r="E49" s="81"/>
      <c r="F49" s="81"/>
      <c r="G49" s="81"/>
      <c r="H49" s="81"/>
      <c r="I49" s="82"/>
      <c r="J49" s="26"/>
      <c r="K49" s="26"/>
      <c r="L49" s="26"/>
      <c r="M49" s="26"/>
      <c r="N49" s="26"/>
      <c r="O49" s="26"/>
      <c r="P49" s="26"/>
      <c r="Q49" s="92"/>
    </row>
    <row r="50" spans="2:17" x14ac:dyDescent="0.25">
      <c r="B50" s="35"/>
      <c r="C50" s="73"/>
      <c r="D50" s="73"/>
      <c r="E50" s="22"/>
      <c r="H50" s="83" t="s">
        <v>19</v>
      </c>
      <c r="I50" s="83"/>
      <c r="J50" s="40">
        <f>COUNTIF(J9:J49,"&gt;=70")</f>
        <v>14</v>
      </c>
      <c r="K50" s="40">
        <f>COUNTIF(K9:K49,"&gt;=70")</f>
        <v>14</v>
      </c>
      <c r="L50" s="40">
        <f>COUNTIF(L9:L49,"&gt;=70")</f>
        <v>14</v>
      </c>
      <c r="M50" s="40">
        <f t="shared" ref="M50:Q50" si="2">COUNTIF(M9:M49,"&gt;=70")</f>
        <v>14</v>
      </c>
      <c r="N50" s="40">
        <f t="shared" si="2"/>
        <v>0</v>
      </c>
      <c r="O50" s="40">
        <f t="shared" si="2"/>
        <v>0</v>
      </c>
      <c r="P50" s="40">
        <f t="shared" si="2"/>
        <v>0</v>
      </c>
      <c r="Q50" s="40">
        <f t="shared" si="2"/>
        <v>14</v>
      </c>
    </row>
    <row r="51" spans="2:17" x14ac:dyDescent="0.25">
      <c r="C51" s="73"/>
      <c r="D51" s="73"/>
      <c r="E51" s="23"/>
      <c r="H51" s="84" t="s">
        <v>20</v>
      </c>
      <c r="I51" s="84"/>
      <c r="J51" s="24">
        <f>COUNTIF(J9:J49,"&lt;70")</f>
        <v>3</v>
      </c>
      <c r="K51" s="58">
        <f>COUNTIF(K9:K25,"&lt;70")</f>
        <v>3</v>
      </c>
      <c r="L51" s="39">
        <f t="shared" ref="L51:Q51" si="3">COUNTIF(L9:L49,"&lt;70")</f>
        <v>3</v>
      </c>
      <c r="M51" s="39">
        <f t="shared" si="3"/>
        <v>3</v>
      </c>
      <c r="N51" s="39">
        <f t="shared" si="3"/>
        <v>0</v>
      </c>
      <c r="O51" s="39">
        <f t="shared" si="3"/>
        <v>0</v>
      </c>
      <c r="P51" s="39">
        <f t="shared" si="3"/>
        <v>0</v>
      </c>
      <c r="Q51" s="39">
        <f t="shared" si="3"/>
        <v>3</v>
      </c>
    </row>
    <row r="52" spans="2:17" x14ac:dyDescent="0.25">
      <c r="C52" s="73"/>
      <c r="D52" s="73"/>
      <c r="E52" s="73"/>
      <c r="H52" s="84" t="s">
        <v>21</v>
      </c>
      <c r="I52" s="84"/>
      <c r="J52" s="25">
        <f>COUNT(J9:J49)</f>
        <v>17</v>
      </c>
      <c r="K52" s="57">
        <f>COUNT(K9:K25)</f>
        <v>17</v>
      </c>
      <c r="L52" s="40">
        <f>COUNT(L9:L25)</f>
        <v>17</v>
      </c>
      <c r="M52" s="40">
        <f t="shared" ref="M52:Q52" si="4">COUNT(M9:M49)</f>
        <v>17</v>
      </c>
      <c r="N52" s="40">
        <f t="shared" si="4"/>
        <v>0</v>
      </c>
      <c r="O52" s="40">
        <f t="shared" si="4"/>
        <v>0</v>
      </c>
      <c r="P52" s="40">
        <f t="shared" si="4"/>
        <v>0</v>
      </c>
      <c r="Q52" s="40">
        <f t="shared" si="4"/>
        <v>17</v>
      </c>
    </row>
    <row r="53" spans="2:17" x14ac:dyDescent="0.25">
      <c r="C53" s="73"/>
      <c r="D53" s="73"/>
      <c r="E53" s="22"/>
      <c r="H53" s="87" t="s">
        <v>16</v>
      </c>
      <c r="I53" s="87"/>
      <c r="J53" s="36">
        <f>(J50/J52)</f>
        <v>0.82352941176470584</v>
      </c>
      <c r="K53" s="36">
        <f t="shared" ref="K53:Q53" si="5">(K50/K52)</f>
        <v>0.82352941176470584</v>
      </c>
      <c r="L53" s="36">
        <f t="shared" si="5"/>
        <v>0.82352941176470584</v>
      </c>
      <c r="M53" s="36">
        <f t="shared" si="5"/>
        <v>0.82352941176470584</v>
      </c>
      <c r="N53" s="36" t="e">
        <f t="shared" si="5"/>
        <v>#DIV/0!</v>
      </c>
      <c r="O53" s="36" t="e">
        <f t="shared" si="5"/>
        <v>#DIV/0!</v>
      </c>
      <c r="P53" s="36" t="e">
        <f t="shared" si="5"/>
        <v>#DIV/0!</v>
      </c>
      <c r="Q53" s="36">
        <f t="shared" si="5"/>
        <v>0.82352941176470584</v>
      </c>
    </row>
    <row r="54" spans="2:17" x14ac:dyDescent="0.25">
      <c r="C54" s="73"/>
      <c r="D54" s="73"/>
      <c r="E54" s="22"/>
      <c r="H54" s="87" t="s">
        <v>17</v>
      </c>
      <c r="I54" s="87"/>
      <c r="J54" s="12">
        <f>J51/J52</f>
        <v>0.17647058823529413</v>
      </c>
      <c r="K54" s="12">
        <f t="shared" ref="K54:Q54" si="6">K51/K52</f>
        <v>0.17647058823529413</v>
      </c>
      <c r="L54" s="12">
        <f t="shared" si="6"/>
        <v>0.17647058823529413</v>
      </c>
      <c r="M54" s="12">
        <f t="shared" si="6"/>
        <v>0.17647058823529413</v>
      </c>
      <c r="N54" s="12" t="e">
        <f t="shared" si="6"/>
        <v>#DIV/0!</v>
      </c>
      <c r="O54" s="12" t="e">
        <f t="shared" si="6"/>
        <v>#DIV/0!</v>
      </c>
      <c r="P54" s="12" t="e">
        <f t="shared" si="6"/>
        <v>#DIV/0!</v>
      </c>
      <c r="Q54" s="12">
        <f t="shared" si="6"/>
        <v>0.17647058823529413</v>
      </c>
    </row>
    <row r="55" spans="2:17" x14ac:dyDescent="0.25">
      <c r="C55" s="22"/>
      <c r="D55" s="22"/>
      <c r="E55" s="23"/>
    </row>
    <row r="57" spans="2:17" x14ac:dyDescent="0.25">
      <c r="J57" s="85"/>
      <c r="K57" s="85"/>
      <c r="L57" s="85"/>
      <c r="M57" s="85"/>
      <c r="N57" s="85"/>
      <c r="O57" s="85"/>
      <c r="P57" s="85"/>
    </row>
    <row r="58" spans="2:17" x14ac:dyDescent="0.25">
      <c r="J58" s="86" t="s">
        <v>18</v>
      </c>
      <c r="K58" s="86"/>
      <c r="L58" s="86"/>
      <c r="M58" s="86"/>
      <c r="N58" s="86"/>
      <c r="O58" s="86"/>
      <c r="P58" s="86"/>
    </row>
  </sheetData>
  <mergeCells count="62">
    <mergeCell ref="J57:P57"/>
    <mergeCell ref="J58:P58"/>
    <mergeCell ref="C52:E52"/>
    <mergeCell ref="H52:I52"/>
    <mergeCell ref="C53:D53"/>
    <mergeCell ref="H53:I53"/>
    <mergeCell ref="C54:D54"/>
    <mergeCell ref="H54:I54"/>
    <mergeCell ref="D49:I49"/>
    <mergeCell ref="C50:D50"/>
    <mergeCell ref="H50:I50"/>
    <mergeCell ref="C51:D51"/>
    <mergeCell ref="H51:I51"/>
    <mergeCell ref="D44:I44"/>
    <mergeCell ref="D45:I45"/>
    <mergeCell ref="D46:I46"/>
    <mergeCell ref="D47:I47"/>
    <mergeCell ref="D48:I48"/>
    <mergeCell ref="D39:I39"/>
    <mergeCell ref="D40:I40"/>
    <mergeCell ref="D41:I41"/>
    <mergeCell ref="D42:I42"/>
    <mergeCell ref="D43:I43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8:I18"/>
    <mergeCell ref="D19:I19"/>
    <mergeCell ref="D20:I20"/>
    <mergeCell ref="D21:I21"/>
    <mergeCell ref="D22:I22"/>
    <mergeCell ref="D23:I23"/>
    <mergeCell ref="D24:I24"/>
    <mergeCell ref="D25:I25"/>
    <mergeCell ref="D17:I17"/>
    <mergeCell ref="D16:I16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9"/>
  <sheetViews>
    <sheetView topLeftCell="A7" zoomScaleNormal="100" workbookViewId="0">
      <selection activeCell="N9" sqref="N9:N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8" customWidth="1"/>
    <col min="14" max="14" width="14.5703125" customWidth="1"/>
    <col min="15" max="16" width="5.7109375" customWidth="1"/>
  </cols>
  <sheetData>
    <row r="2" spans="2:15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/>
      <c r="O2" s="2"/>
    </row>
    <row r="3" spans="2:15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16"/>
      <c r="O3" s="16"/>
    </row>
    <row r="4" spans="2:15" x14ac:dyDescent="0.25">
      <c r="C4" t="s">
        <v>0</v>
      </c>
      <c r="D4" s="70" t="s">
        <v>152</v>
      </c>
      <c r="E4" s="70"/>
      <c r="F4" s="70"/>
      <c r="G4" s="70"/>
      <c r="I4" t="s">
        <v>1</v>
      </c>
      <c r="J4" s="71" t="s">
        <v>153</v>
      </c>
      <c r="K4" s="71"/>
      <c r="M4" t="s">
        <v>2</v>
      </c>
      <c r="N4" s="38">
        <v>45462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1" t="s">
        <v>154</v>
      </c>
      <c r="E6" s="71"/>
      <c r="F6" s="71"/>
      <c r="G6" s="71"/>
      <c r="I6" s="73" t="s">
        <v>22</v>
      </c>
      <c r="J6" s="73"/>
      <c r="K6" s="91" t="s">
        <v>48</v>
      </c>
      <c r="L6" s="91"/>
      <c r="M6" s="91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30" t="s">
        <v>7</v>
      </c>
      <c r="K8" s="30" t="s">
        <v>10</v>
      </c>
      <c r="L8" s="30" t="s">
        <v>11</v>
      </c>
      <c r="M8" s="30" t="s">
        <v>12</v>
      </c>
      <c r="N8" s="33" t="s">
        <v>23</v>
      </c>
    </row>
    <row r="9" spans="2:15" x14ac:dyDescent="0.25">
      <c r="B9" s="29">
        <v>1</v>
      </c>
      <c r="C9" s="29" t="s">
        <v>136</v>
      </c>
      <c r="D9" s="67" t="s">
        <v>95</v>
      </c>
      <c r="E9" s="67"/>
      <c r="F9" s="67"/>
      <c r="G9" s="67"/>
      <c r="H9" s="67"/>
      <c r="I9" s="67"/>
      <c r="J9" s="30">
        <v>75</v>
      </c>
      <c r="K9" s="30">
        <v>75</v>
      </c>
      <c r="L9" s="30">
        <v>80</v>
      </c>
      <c r="M9" s="63">
        <v>80</v>
      </c>
      <c r="N9" s="92">
        <f>SUM(J9:M9)/4</f>
        <v>77.5</v>
      </c>
    </row>
    <row r="10" spans="2:15" x14ac:dyDescent="0.25">
      <c r="B10" s="29">
        <v>2</v>
      </c>
      <c r="C10" s="29" t="s">
        <v>137</v>
      </c>
      <c r="D10" s="67" t="s">
        <v>88</v>
      </c>
      <c r="E10" s="67"/>
      <c r="F10" s="67"/>
      <c r="G10" s="67"/>
      <c r="H10" s="67"/>
      <c r="I10" s="67"/>
      <c r="J10" s="30">
        <v>75</v>
      </c>
      <c r="K10" s="44">
        <v>75</v>
      </c>
      <c r="L10" s="30">
        <v>80</v>
      </c>
      <c r="M10" s="63">
        <v>80</v>
      </c>
      <c r="N10" s="92">
        <f t="shared" ref="N10:N26" si="0">SUM(J10:M10)/4</f>
        <v>77.5</v>
      </c>
    </row>
    <row r="11" spans="2:15" x14ac:dyDescent="0.25">
      <c r="B11" s="29">
        <v>3</v>
      </c>
      <c r="C11" s="29" t="s">
        <v>138</v>
      </c>
      <c r="D11" s="67" t="s">
        <v>96</v>
      </c>
      <c r="E11" s="67"/>
      <c r="F11" s="67"/>
      <c r="G11" s="67"/>
      <c r="H11" s="67"/>
      <c r="I11" s="67"/>
      <c r="J11" s="30">
        <v>75</v>
      </c>
      <c r="K11" s="44">
        <v>75</v>
      </c>
      <c r="L11" s="30">
        <v>80</v>
      </c>
      <c r="M11" s="63">
        <v>80</v>
      </c>
      <c r="N11" s="92">
        <f t="shared" si="0"/>
        <v>77.5</v>
      </c>
    </row>
    <row r="12" spans="2:15" x14ac:dyDescent="0.25">
      <c r="B12" s="48">
        <v>4</v>
      </c>
      <c r="C12" s="48" t="s">
        <v>134</v>
      </c>
      <c r="D12" s="77" t="s">
        <v>135</v>
      </c>
      <c r="E12" s="78"/>
      <c r="F12" s="78"/>
      <c r="G12" s="78"/>
      <c r="H12" s="78"/>
      <c r="I12" s="79"/>
      <c r="J12" s="49">
        <v>70</v>
      </c>
      <c r="K12" s="49">
        <v>70</v>
      </c>
      <c r="L12" s="49">
        <v>75</v>
      </c>
      <c r="M12" s="63">
        <v>75</v>
      </c>
      <c r="N12" s="92">
        <f t="shared" si="0"/>
        <v>72.5</v>
      </c>
    </row>
    <row r="13" spans="2:15" x14ac:dyDescent="0.25">
      <c r="B13" s="29">
        <v>5</v>
      </c>
      <c r="C13" s="29" t="s">
        <v>139</v>
      </c>
      <c r="D13" s="67" t="s">
        <v>91</v>
      </c>
      <c r="E13" s="67"/>
      <c r="F13" s="67"/>
      <c r="G13" s="67"/>
      <c r="H13" s="67"/>
      <c r="I13" s="67"/>
      <c r="J13" s="30">
        <v>78</v>
      </c>
      <c r="K13" s="44">
        <v>79</v>
      </c>
      <c r="L13" s="30">
        <v>80</v>
      </c>
      <c r="M13" s="63">
        <v>80</v>
      </c>
      <c r="N13" s="92">
        <f t="shared" si="0"/>
        <v>79.25</v>
      </c>
    </row>
    <row r="14" spans="2:15" x14ac:dyDescent="0.25">
      <c r="B14" s="29">
        <v>6</v>
      </c>
      <c r="C14" s="29" t="s">
        <v>140</v>
      </c>
      <c r="D14" s="67" t="s">
        <v>97</v>
      </c>
      <c r="E14" s="67"/>
      <c r="F14" s="67"/>
      <c r="G14" s="67"/>
      <c r="H14" s="67"/>
      <c r="I14" s="67"/>
      <c r="J14" s="30">
        <v>70</v>
      </c>
      <c r="K14" s="44">
        <v>70</v>
      </c>
      <c r="L14" s="30">
        <v>70</v>
      </c>
      <c r="M14" s="63">
        <v>75</v>
      </c>
      <c r="N14" s="92">
        <f t="shared" si="0"/>
        <v>71.25</v>
      </c>
    </row>
    <row r="15" spans="2:15" x14ac:dyDescent="0.25">
      <c r="B15" s="29">
        <v>7</v>
      </c>
      <c r="C15" s="29" t="s">
        <v>141</v>
      </c>
      <c r="D15" s="67" t="s">
        <v>86</v>
      </c>
      <c r="E15" s="67"/>
      <c r="F15" s="67"/>
      <c r="G15" s="67"/>
      <c r="H15" s="67"/>
      <c r="I15" s="67"/>
      <c r="J15" s="30">
        <v>78</v>
      </c>
      <c r="K15" s="44">
        <v>80</v>
      </c>
      <c r="L15" s="30">
        <v>82</v>
      </c>
      <c r="M15" s="63">
        <v>82</v>
      </c>
      <c r="N15" s="92">
        <f t="shared" si="0"/>
        <v>80.5</v>
      </c>
    </row>
    <row r="16" spans="2:15" x14ac:dyDescent="0.25">
      <c r="B16" s="29">
        <v>8</v>
      </c>
      <c r="C16" t="s">
        <v>98</v>
      </c>
      <c r="D16" s="77" t="s">
        <v>87</v>
      </c>
      <c r="E16" s="78"/>
      <c r="F16" s="78"/>
      <c r="G16" s="78"/>
      <c r="H16" s="78"/>
      <c r="I16" s="79"/>
      <c r="J16" s="30">
        <v>75</v>
      </c>
      <c r="K16" s="44">
        <v>78</v>
      </c>
      <c r="L16" s="30">
        <v>80</v>
      </c>
      <c r="M16" s="63">
        <v>80</v>
      </c>
      <c r="N16" s="92">
        <f t="shared" si="0"/>
        <v>78.25</v>
      </c>
    </row>
    <row r="17" spans="2:14" x14ac:dyDescent="0.25">
      <c r="B17" s="29">
        <v>9</v>
      </c>
      <c r="C17" s="29" t="s">
        <v>142</v>
      </c>
      <c r="D17" s="67" t="s">
        <v>84</v>
      </c>
      <c r="E17" s="67"/>
      <c r="F17" s="67"/>
      <c r="G17" s="67"/>
      <c r="H17" s="67"/>
      <c r="I17" s="67"/>
      <c r="J17" s="30">
        <v>75</v>
      </c>
      <c r="K17" s="44">
        <v>70</v>
      </c>
      <c r="L17" s="30">
        <v>80</v>
      </c>
      <c r="M17" s="63">
        <v>80</v>
      </c>
      <c r="N17" s="92">
        <f t="shared" si="0"/>
        <v>76.25</v>
      </c>
    </row>
    <row r="18" spans="2:14" x14ac:dyDescent="0.25">
      <c r="B18" s="29">
        <v>10</v>
      </c>
      <c r="C18" s="29" t="s">
        <v>143</v>
      </c>
      <c r="D18" s="67" t="s">
        <v>83</v>
      </c>
      <c r="E18" s="67"/>
      <c r="F18" s="67"/>
      <c r="G18" s="67"/>
      <c r="H18" s="67"/>
      <c r="I18" s="67"/>
      <c r="J18" s="30">
        <v>75</v>
      </c>
      <c r="K18" s="44">
        <v>70</v>
      </c>
      <c r="L18" s="30">
        <v>80</v>
      </c>
      <c r="M18" s="63">
        <v>80</v>
      </c>
      <c r="N18" s="92">
        <f t="shared" si="0"/>
        <v>76.25</v>
      </c>
    </row>
    <row r="19" spans="2:14" x14ac:dyDescent="0.25">
      <c r="B19" s="29">
        <v>11</v>
      </c>
      <c r="C19" s="29" t="s">
        <v>144</v>
      </c>
      <c r="D19" s="67" t="s">
        <v>92</v>
      </c>
      <c r="E19" s="67"/>
      <c r="F19" s="67"/>
      <c r="G19" s="67"/>
      <c r="H19" s="67"/>
      <c r="I19" s="67"/>
      <c r="J19" s="30">
        <v>78</v>
      </c>
      <c r="K19" s="44">
        <v>80</v>
      </c>
      <c r="L19" s="30">
        <v>82</v>
      </c>
      <c r="M19" s="63">
        <v>82</v>
      </c>
      <c r="N19" s="92">
        <f t="shared" si="0"/>
        <v>80.5</v>
      </c>
    </row>
    <row r="20" spans="2:14" x14ac:dyDescent="0.25">
      <c r="B20" s="29">
        <v>12</v>
      </c>
      <c r="C20" s="29" t="s">
        <v>145</v>
      </c>
      <c r="D20" s="67" t="s">
        <v>85</v>
      </c>
      <c r="E20" s="67"/>
      <c r="F20" s="67"/>
      <c r="G20" s="67"/>
      <c r="H20" s="67"/>
      <c r="I20" s="67"/>
      <c r="J20" s="30">
        <v>75</v>
      </c>
      <c r="K20" s="44">
        <v>75</v>
      </c>
      <c r="L20" s="30">
        <v>82</v>
      </c>
      <c r="M20" s="63">
        <v>82</v>
      </c>
      <c r="N20" s="92">
        <f t="shared" si="0"/>
        <v>78.5</v>
      </c>
    </row>
    <row r="21" spans="2:14" x14ac:dyDescent="0.25">
      <c r="B21" s="29">
        <v>13</v>
      </c>
      <c r="C21" s="29" t="s">
        <v>146</v>
      </c>
      <c r="D21" s="67" t="s">
        <v>99</v>
      </c>
      <c r="E21" s="67"/>
      <c r="F21" s="67"/>
      <c r="G21" s="67"/>
      <c r="H21" s="67"/>
      <c r="I21" s="67"/>
      <c r="J21" s="30">
        <v>75</v>
      </c>
      <c r="K21" s="44">
        <v>70</v>
      </c>
      <c r="L21" s="30">
        <v>75</v>
      </c>
      <c r="M21" s="63">
        <v>75</v>
      </c>
      <c r="N21" s="92">
        <f t="shared" si="0"/>
        <v>73.75</v>
      </c>
    </row>
    <row r="22" spans="2:14" x14ac:dyDescent="0.25">
      <c r="B22" s="29">
        <v>14</v>
      </c>
      <c r="C22" s="29" t="s">
        <v>147</v>
      </c>
      <c r="D22" s="67" t="s">
        <v>89</v>
      </c>
      <c r="E22" s="67"/>
      <c r="F22" s="67"/>
      <c r="G22" s="67"/>
      <c r="H22" s="67"/>
      <c r="I22" s="67"/>
      <c r="J22" s="30">
        <v>75</v>
      </c>
      <c r="K22" s="44">
        <v>75</v>
      </c>
      <c r="L22" s="30">
        <v>80</v>
      </c>
      <c r="M22" s="63">
        <v>80</v>
      </c>
      <c r="N22" s="92">
        <f t="shared" si="0"/>
        <v>77.5</v>
      </c>
    </row>
    <row r="23" spans="2:14" x14ac:dyDescent="0.25">
      <c r="B23" s="29">
        <v>15</v>
      </c>
      <c r="C23" s="29" t="s">
        <v>148</v>
      </c>
      <c r="D23" s="67" t="s">
        <v>93</v>
      </c>
      <c r="E23" s="67"/>
      <c r="F23" s="67"/>
      <c r="G23" s="67"/>
      <c r="H23" s="67"/>
      <c r="I23" s="67"/>
      <c r="J23" s="30">
        <v>75</v>
      </c>
      <c r="K23" s="44">
        <v>75</v>
      </c>
      <c r="L23" s="30">
        <v>80</v>
      </c>
      <c r="M23" s="63">
        <v>80</v>
      </c>
      <c r="N23" s="92">
        <f t="shared" si="0"/>
        <v>77.5</v>
      </c>
    </row>
    <row r="24" spans="2:14" x14ac:dyDescent="0.25">
      <c r="B24" s="29">
        <v>16</v>
      </c>
      <c r="C24" s="29" t="s">
        <v>149</v>
      </c>
      <c r="D24" s="67" t="s">
        <v>90</v>
      </c>
      <c r="E24" s="67"/>
      <c r="F24" s="67"/>
      <c r="G24" s="67"/>
      <c r="H24" s="67"/>
      <c r="I24" s="67"/>
      <c r="J24" s="30">
        <v>75</v>
      </c>
      <c r="K24" s="44">
        <v>75</v>
      </c>
      <c r="L24" s="30">
        <v>80</v>
      </c>
      <c r="M24" s="63">
        <v>80</v>
      </c>
      <c r="N24" s="92">
        <f t="shared" si="0"/>
        <v>77.5</v>
      </c>
    </row>
    <row r="25" spans="2:14" x14ac:dyDescent="0.25">
      <c r="B25" s="29">
        <v>17</v>
      </c>
      <c r="C25" s="29">
        <v>2210565</v>
      </c>
      <c r="D25" s="67" t="s">
        <v>150</v>
      </c>
      <c r="E25" s="67"/>
      <c r="F25" s="67"/>
      <c r="G25" s="67"/>
      <c r="H25" s="67"/>
      <c r="I25" s="67"/>
      <c r="J25" s="30">
        <v>75</v>
      </c>
      <c r="K25" s="44">
        <v>75</v>
      </c>
      <c r="L25" s="30">
        <v>75</v>
      </c>
      <c r="M25" s="63">
        <v>78</v>
      </c>
      <c r="N25" s="92">
        <f t="shared" si="0"/>
        <v>75.75</v>
      </c>
    </row>
    <row r="26" spans="2:14" x14ac:dyDescent="0.25">
      <c r="B26" s="48">
        <v>18</v>
      </c>
      <c r="C26" s="48" t="s">
        <v>100</v>
      </c>
      <c r="D26" s="67" t="s">
        <v>94</v>
      </c>
      <c r="E26" s="67"/>
      <c r="F26" s="67"/>
      <c r="G26" s="67"/>
      <c r="H26" s="67"/>
      <c r="I26" s="67"/>
      <c r="J26" s="49">
        <v>75</v>
      </c>
      <c r="K26" s="49">
        <v>70</v>
      </c>
      <c r="L26" s="49">
        <v>80</v>
      </c>
      <c r="M26" s="63">
        <v>80</v>
      </c>
      <c r="N26" s="92">
        <f t="shared" si="0"/>
        <v>76.25</v>
      </c>
    </row>
    <row r="27" spans="2:14" x14ac:dyDescent="0.25">
      <c r="B27" s="29"/>
      <c r="C27" s="29"/>
      <c r="D27" s="67"/>
      <c r="E27" s="67"/>
      <c r="F27" s="67"/>
      <c r="G27" s="67"/>
      <c r="H27" s="67"/>
      <c r="I27" s="67"/>
      <c r="J27" s="30"/>
      <c r="K27" s="30"/>
      <c r="L27" s="30"/>
      <c r="M27" s="42"/>
      <c r="N27" s="92"/>
    </row>
    <row r="28" spans="2:14" x14ac:dyDescent="0.25">
      <c r="B28" s="29"/>
      <c r="C28" s="43"/>
      <c r="D28" s="88"/>
      <c r="E28" s="89"/>
      <c r="F28" s="89"/>
      <c r="G28" s="89"/>
      <c r="H28" s="89"/>
      <c r="I28" s="90"/>
      <c r="J28" s="44"/>
      <c r="K28" s="44"/>
      <c r="L28" s="44"/>
      <c r="M28" s="44"/>
      <c r="N28" s="92"/>
    </row>
    <row r="29" spans="2:14" x14ac:dyDescent="0.25">
      <c r="B29" s="29"/>
      <c r="C29" s="43"/>
      <c r="D29" s="88"/>
      <c r="E29" s="89"/>
      <c r="F29" s="89"/>
      <c r="G29" s="89"/>
      <c r="H29" s="89"/>
      <c r="I29" s="90"/>
      <c r="J29" s="44"/>
      <c r="K29" s="44"/>
      <c r="L29" s="44"/>
      <c r="M29" s="44"/>
      <c r="N29" s="92"/>
    </row>
    <row r="30" spans="2:14" x14ac:dyDescent="0.25">
      <c r="B30" s="17"/>
      <c r="C30" s="43"/>
      <c r="D30" s="88"/>
      <c r="E30" s="89"/>
      <c r="F30" s="89"/>
      <c r="G30" s="89"/>
      <c r="H30" s="89"/>
      <c r="I30" s="90"/>
      <c r="J30" s="44"/>
      <c r="K30" s="44"/>
      <c r="L30" s="44"/>
      <c r="M30" s="44"/>
      <c r="N30" s="92"/>
    </row>
    <row r="31" spans="2:14" x14ac:dyDescent="0.25">
      <c r="B31" s="17"/>
      <c r="C31" s="43"/>
      <c r="D31" s="88"/>
      <c r="E31" s="89"/>
      <c r="F31" s="89"/>
      <c r="G31" s="89"/>
      <c r="H31" s="89"/>
      <c r="I31" s="90"/>
      <c r="J31" s="44"/>
      <c r="K31" s="44"/>
      <c r="L31" s="44"/>
      <c r="M31" s="44"/>
      <c r="N31" s="92"/>
    </row>
    <row r="32" spans="2:14" x14ac:dyDescent="0.25">
      <c r="B32" s="17"/>
      <c r="C32" s="43"/>
      <c r="D32" s="88"/>
      <c r="E32" s="89"/>
      <c r="F32" s="89"/>
      <c r="G32" s="89"/>
      <c r="H32" s="89"/>
      <c r="I32" s="90"/>
      <c r="J32" s="44"/>
      <c r="K32" s="44"/>
      <c r="L32" s="44"/>
      <c r="M32" s="44"/>
      <c r="N32" s="92"/>
    </row>
    <row r="33" spans="2:14" x14ac:dyDescent="0.25">
      <c r="B33" s="17"/>
      <c r="C33" s="43"/>
      <c r="D33" s="88"/>
      <c r="E33" s="89"/>
      <c r="F33" s="89"/>
      <c r="G33" s="89"/>
      <c r="H33" s="89"/>
      <c r="I33" s="90"/>
      <c r="J33" s="44"/>
      <c r="K33" s="44"/>
      <c r="L33" s="44"/>
      <c r="M33" s="44"/>
      <c r="N33" s="92"/>
    </row>
    <row r="34" spans="2:14" x14ac:dyDescent="0.25">
      <c r="B34" s="17"/>
      <c r="C34" s="43"/>
      <c r="D34" s="88"/>
      <c r="E34" s="89"/>
      <c r="F34" s="89"/>
      <c r="G34" s="89"/>
      <c r="H34" s="89"/>
      <c r="I34" s="90"/>
      <c r="J34" s="44"/>
      <c r="K34" s="44"/>
      <c r="L34" s="44"/>
      <c r="M34" s="44"/>
      <c r="N34" s="92"/>
    </row>
    <row r="35" spans="2:14" x14ac:dyDescent="0.25">
      <c r="B35" s="17"/>
      <c r="C35" s="43"/>
      <c r="D35" s="88"/>
      <c r="E35" s="89"/>
      <c r="F35" s="89"/>
      <c r="G35" s="89"/>
      <c r="H35" s="89"/>
      <c r="I35" s="90"/>
      <c r="J35" s="44"/>
      <c r="K35" s="44"/>
      <c r="L35" s="44"/>
      <c r="M35" s="44"/>
      <c r="N35" s="92"/>
    </row>
    <row r="36" spans="2:14" x14ac:dyDescent="0.25">
      <c r="B36" s="17"/>
      <c r="C36" s="43"/>
      <c r="D36" s="88"/>
      <c r="E36" s="89"/>
      <c r="F36" s="89"/>
      <c r="G36" s="89"/>
      <c r="H36" s="89"/>
      <c r="I36" s="90"/>
      <c r="J36" s="44"/>
      <c r="K36" s="44"/>
      <c r="L36" s="44"/>
      <c r="M36" s="44"/>
      <c r="N36" s="92"/>
    </row>
    <row r="37" spans="2:14" x14ac:dyDescent="0.25">
      <c r="B37" s="17"/>
      <c r="C37" s="43"/>
      <c r="D37" s="88"/>
      <c r="E37" s="89"/>
      <c r="F37" s="89"/>
      <c r="G37" s="89"/>
      <c r="H37" s="89"/>
      <c r="I37" s="90"/>
      <c r="J37" s="44"/>
      <c r="K37" s="44"/>
      <c r="L37" s="44"/>
      <c r="M37" s="44"/>
      <c r="N37" s="92"/>
    </row>
    <row r="38" spans="2:14" x14ac:dyDescent="0.25">
      <c r="B38" s="17"/>
      <c r="C38" s="43"/>
      <c r="D38" s="88"/>
      <c r="E38" s="89"/>
      <c r="F38" s="89"/>
      <c r="G38" s="89"/>
      <c r="H38" s="89"/>
      <c r="I38" s="90"/>
      <c r="J38" s="44"/>
      <c r="K38" s="44"/>
      <c r="L38" s="44"/>
      <c r="M38" s="44"/>
      <c r="N38" s="92"/>
    </row>
    <row r="39" spans="2:14" x14ac:dyDescent="0.25">
      <c r="B39" s="17"/>
      <c r="C39" s="43"/>
      <c r="D39" s="88"/>
      <c r="E39" s="89"/>
      <c r="F39" s="89"/>
      <c r="G39" s="89"/>
      <c r="H39" s="89"/>
      <c r="I39" s="90"/>
      <c r="J39" s="44"/>
      <c r="K39" s="44"/>
      <c r="L39" s="44"/>
      <c r="M39" s="44"/>
      <c r="N39" s="92"/>
    </row>
    <row r="40" spans="2:14" x14ac:dyDescent="0.25">
      <c r="B40" s="17"/>
      <c r="C40" s="43"/>
      <c r="D40" s="88"/>
      <c r="E40" s="89"/>
      <c r="F40" s="89"/>
      <c r="G40" s="89"/>
      <c r="H40" s="89"/>
      <c r="I40" s="90"/>
      <c r="J40" s="44"/>
      <c r="K40" s="44"/>
      <c r="L40" s="44"/>
      <c r="M40" s="44"/>
      <c r="N40" s="92"/>
    </row>
    <row r="41" spans="2:14" x14ac:dyDescent="0.25">
      <c r="B41" s="17"/>
      <c r="C41" s="43"/>
      <c r="D41" s="88"/>
      <c r="E41" s="89"/>
      <c r="F41" s="89"/>
      <c r="G41" s="89"/>
      <c r="H41" s="89"/>
      <c r="I41" s="90"/>
      <c r="J41" s="44"/>
      <c r="K41" s="44"/>
      <c r="L41" s="44"/>
      <c r="M41" s="44"/>
      <c r="N41" s="92"/>
    </row>
    <row r="42" spans="2:14" x14ac:dyDescent="0.25">
      <c r="B42" s="17"/>
      <c r="C42" s="7"/>
      <c r="D42" s="88"/>
      <c r="E42" s="89"/>
      <c r="F42" s="89"/>
      <c r="G42" s="89"/>
      <c r="H42" s="89"/>
      <c r="I42" s="90"/>
      <c r="J42" s="44"/>
      <c r="K42" s="44"/>
      <c r="L42" s="44"/>
      <c r="M42" s="44"/>
      <c r="N42" s="92"/>
    </row>
    <row r="43" spans="2:14" x14ac:dyDescent="0.25">
      <c r="B43" s="17"/>
      <c r="C43" s="7"/>
      <c r="D43" s="76"/>
      <c r="E43" s="76"/>
      <c r="F43" s="76"/>
      <c r="G43" s="76"/>
      <c r="H43" s="76"/>
      <c r="I43" s="76"/>
      <c r="J43" s="18"/>
      <c r="K43" s="18"/>
      <c r="L43" s="18"/>
      <c r="M43" s="18"/>
      <c r="N43" s="92"/>
    </row>
    <row r="44" spans="2:14" x14ac:dyDescent="0.25">
      <c r="B44" s="17"/>
      <c r="C44" s="7"/>
      <c r="D44" s="76"/>
      <c r="E44" s="76"/>
      <c r="F44" s="76"/>
      <c r="G44" s="76"/>
      <c r="H44" s="76"/>
      <c r="I44" s="76"/>
      <c r="J44" s="18"/>
      <c r="K44" s="18"/>
      <c r="L44" s="18"/>
      <c r="M44" s="18"/>
      <c r="N44" s="92"/>
    </row>
    <row r="45" spans="2:14" x14ac:dyDescent="0.25">
      <c r="B45" s="17"/>
      <c r="C45" s="7"/>
      <c r="D45" s="76"/>
      <c r="E45" s="76"/>
      <c r="F45" s="76"/>
      <c r="G45" s="76"/>
      <c r="H45" s="76"/>
      <c r="I45" s="76"/>
      <c r="J45" s="18"/>
      <c r="K45" s="18"/>
      <c r="L45" s="18"/>
      <c r="M45" s="18"/>
      <c r="N45" s="92"/>
    </row>
    <row r="46" spans="2:14" x14ac:dyDescent="0.25">
      <c r="B46" s="17"/>
      <c r="C46" s="7"/>
      <c r="D46" s="76"/>
      <c r="E46" s="76"/>
      <c r="F46" s="76"/>
      <c r="G46" s="76"/>
      <c r="H46" s="76"/>
      <c r="I46" s="76"/>
      <c r="J46" s="18"/>
      <c r="K46" s="18"/>
      <c r="L46" s="18"/>
      <c r="M46" s="18"/>
      <c r="N46" s="92"/>
    </row>
    <row r="47" spans="2:14" x14ac:dyDescent="0.25">
      <c r="B47" s="17"/>
      <c r="C47" s="7"/>
      <c r="D47" s="76"/>
      <c r="E47" s="76"/>
      <c r="F47" s="76"/>
      <c r="G47" s="76"/>
      <c r="H47" s="76"/>
      <c r="I47" s="76"/>
      <c r="J47" s="18"/>
      <c r="K47" s="18"/>
      <c r="L47" s="18"/>
      <c r="M47" s="18"/>
      <c r="N47" s="92"/>
    </row>
    <row r="48" spans="2:14" x14ac:dyDescent="0.25">
      <c r="B48" s="17"/>
      <c r="C48" s="7"/>
      <c r="D48" s="76"/>
      <c r="E48" s="76"/>
      <c r="F48" s="76"/>
      <c r="G48" s="76"/>
      <c r="H48" s="76"/>
      <c r="I48" s="76"/>
      <c r="J48" s="18"/>
      <c r="K48" s="18"/>
      <c r="L48" s="18"/>
      <c r="M48" s="18"/>
      <c r="N48" s="92"/>
    </row>
    <row r="49" spans="2:14" x14ac:dyDescent="0.25">
      <c r="B49" s="17"/>
      <c r="C49" s="7"/>
      <c r="D49" s="76"/>
      <c r="E49" s="76"/>
      <c r="F49" s="76"/>
      <c r="G49" s="76"/>
      <c r="H49" s="76"/>
      <c r="I49" s="76"/>
      <c r="J49" s="18"/>
      <c r="K49" s="18"/>
      <c r="L49" s="18"/>
      <c r="M49" s="18"/>
      <c r="N49" s="92"/>
    </row>
    <row r="50" spans="2:14" x14ac:dyDescent="0.25">
      <c r="B50" s="17"/>
      <c r="C50" s="3"/>
      <c r="D50" s="80"/>
      <c r="E50" s="81"/>
      <c r="F50" s="81"/>
      <c r="G50" s="81"/>
      <c r="H50" s="81"/>
      <c r="I50" s="82"/>
      <c r="J50" s="3"/>
      <c r="K50" s="3"/>
      <c r="L50" s="3"/>
      <c r="M50" s="3"/>
      <c r="N50" s="92"/>
    </row>
    <row r="51" spans="2:14" x14ac:dyDescent="0.25">
      <c r="C51" s="73"/>
      <c r="D51" s="73"/>
      <c r="E51" s="16"/>
      <c r="H51" s="83" t="s">
        <v>19</v>
      </c>
      <c r="I51" s="83"/>
      <c r="J51" s="39">
        <f>COUNTIF(J9:J26,"&gt;=70")</f>
        <v>18</v>
      </c>
      <c r="K51" s="39">
        <f>COUNTIF(K9:K49,"&gt;=70")</f>
        <v>18</v>
      </c>
      <c r="L51" s="41">
        <f>COUNTIF(L9:L50,"&gt;=70")</f>
        <v>18</v>
      </c>
      <c r="M51" s="41">
        <f>COUNTIF(M9:M50,"&gt;=70")</f>
        <v>18</v>
      </c>
      <c r="N51" s="41">
        <f>COUNTIF(N9:N50,"&gt;=70")</f>
        <v>18</v>
      </c>
    </row>
    <row r="52" spans="2:14" x14ac:dyDescent="0.25">
      <c r="C52" s="73"/>
      <c r="D52" s="73"/>
      <c r="E52" s="19"/>
      <c r="H52" s="84" t="s">
        <v>20</v>
      </c>
      <c r="I52" s="84"/>
      <c r="J52" s="40">
        <f>COUNTIF(J9:J26,"&lt;70")</f>
        <v>0</v>
      </c>
      <c r="K52" s="45">
        <f t="shared" ref="K52:N52" si="1">COUNTIF(K9:K25,"&lt;70")</f>
        <v>0</v>
      </c>
      <c r="L52" s="45">
        <f t="shared" si="1"/>
        <v>0</v>
      </c>
      <c r="M52" s="45">
        <f t="shared" si="1"/>
        <v>0</v>
      </c>
      <c r="N52" s="45">
        <f t="shared" si="1"/>
        <v>0</v>
      </c>
    </row>
    <row r="53" spans="2:14" x14ac:dyDescent="0.25">
      <c r="C53" s="73"/>
      <c r="D53" s="73"/>
      <c r="E53" s="73"/>
      <c r="H53" s="84" t="s">
        <v>21</v>
      </c>
      <c r="I53" s="84"/>
      <c r="J53" s="40">
        <f>COUNT(J9:J30)</f>
        <v>18</v>
      </c>
      <c r="K53" s="56">
        <f t="shared" ref="K53:M53" si="2">COUNT(K9:K30)</f>
        <v>18</v>
      </c>
      <c r="L53" s="61">
        <f t="shared" si="2"/>
        <v>18</v>
      </c>
      <c r="M53" s="64">
        <f t="shared" si="2"/>
        <v>18</v>
      </c>
      <c r="N53" s="40">
        <f t="shared" ref="N53" si="3">COUNT(N9:N50)</f>
        <v>18</v>
      </c>
    </row>
    <row r="54" spans="2:14" x14ac:dyDescent="0.25">
      <c r="C54" s="73"/>
      <c r="D54" s="73"/>
      <c r="E54" s="16"/>
      <c r="H54" s="87" t="s">
        <v>16</v>
      </c>
      <c r="I54" s="87"/>
      <c r="J54" s="12">
        <f>J51/J53</f>
        <v>1</v>
      </c>
      <c r="K54" s="13">
        <f t="shared" ref="K54:N54" si="4">K51/K53</f>
        <v>1</v>
      </c>
      <c r="L54" s="13">
        <f t="shared" si="4"/>
        <v>1</v>
      </c>
      <c r="M54" s="13">
        <f t="shared" si="4"/>
        <v>1</v>
      </c>
      <c r="N54" s="13">
        <f t="shared" si="4"/>
        <v>1</v>
      </c>
    </row>
    <row r="55" spans="2:14" x14ac:dyDescent="0.25">
      <c r="C55" s="73"/>
      <c r="D55" s="73"/>
      <c r="E55" s="16"/>
      <c r="H55" s="87" t="s">
        <v>17</v>
      </c>
      <c r="I55" s="87"/>
      <c r="J55" s="12">
        <f>J52/J53</f>
        <v>0</v>
      </c>
      <c r="K55" s="12">
        <f t="shared" ref="K55:N55" si="5">K52/K53</f>
        <v>0</v>
      </c>
      <c r="L55" s="13">
        <f t="shared" si="5"/>
        <v>0</v>
      </c>
      <c r="M55" s="13">
        <f t="shared" si="5"/>
        <v>0</v>
      </c>
      <c r="N55" s="13">
        <f t="shared" si="5"/>
        <v>0</v>
      </c>
    </row>
    <row r="56" spans="2:14" x14ac:dyDescent="0.25">
      <c r="C56" s="73"/>
      <c r="D56" s="73"/>
      <c r="E56" s="19"/>
    </row>
    <row r="57" spans="2:14" x14ac:dyDescent="0.25">
      <c r="C57" s="16"/>
      <c r="D57" s="16"/>
      <c r="E57" s="19"/>
    </row>
    <row r="58" spans="2:14" x14ac:dyDescent="0.25">
      <c r="J58" s="85"/>
      <c r="K58" s="85"/>
      <c r="L58" s="85"/>
      <c r="M58" s="85"/>
    </row>
    <row r="59" spans="2:14" x14ac:dyDescent="0.25">
      <c r="J59" s="86" t="s">
        <v>18</v>
      </c>
      <c r="K59" s="86"/>
      <c r="L59" s="86"/>
      <c r="M59" s="86"/>
    </row>
  </sheetData>
  <sortState ref="D9:I24">
    <sortCondition ref="D9"/>
  </sortState>
  <mergeCells count="63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0:I20"/>
    <mergeCell ref="D21:I21"/>
    <mergeCell ref="D22:I22"/>
    <mergeCell ref="D23:I23"/>
    <mergeCell ref="D16:I16"/>
    <mergeCell ref="D14:I14"/>
    <mergeCell ref="D15:I15"/>
    <mergeCell ref="D17:I17"/>
    <mergeCell ref="D18:I18"/>
    <mergeCell ref="D19:I19"/>
    <mergeCell ref="D34:I34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46:I46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7:I47"/>
    <mergeCell ref="D48:I48"/>
    <mergeCell ref="D49:I49"/>
    <mergeCell ref="D50:I50"/>
    <mergeCell ref="C51:D51"/>
    <mergeCell ref="H51:I51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M58"/>
    <mergeCell ref="J59:M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3"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20.85546875" customWidth="1"/>
  </cols>
  <sheetData>
    <row r="2" spans="2:18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 x14ac:dyDescent="0.25">
      <c r="C4" t="s">
        <v>0</v>
      </c>
      <c r="D4" s="70" t="s">
        <v>155</v>
      </c>
      <c r="E4" s="70"/>
      <c r="F4" s="70"/>
      <c r="G4" s="70"/>
      <c r="I4" t="s">
        <v>1</v>
      </c>
      <c r="J4" s="71" t="s">
        <v>156</v>
      </c>
      <c r="K4" s="71"/>
      <c r="M4" t="s">
        <v>2</v>
      </c>
      <c r="N4" s="72">
        <v>45462</v>
      </c>
      <c r="O4" s="7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71" t="s">
        <v>157</v>
      </c>
      <c r="E6" s="71"/>
      <c r="F6" s="71"/>
      <c r="G6" s="71"/>
      <c r="I6" s="73" t="s">
        <v>22</v>
      </c>
      <c r="J6" s="73"/>
      <c r="K6" s="74" t="s">
        <v>48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2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52</v>
      </c>
      <c r="D9" s="67" t="s">
        <v>53</v>
      </c>
      <c r="E9" s="67"/>
      <c r="F9" s="67"/>
      <c r="G9" s="67"/>
      <c r="H9" s="67"/>
      <c r="I9" s="67"/>
      <c r="J9" s="20">
        <v>73</v>
      </c>
      <c r="K9" s="4">
        <v>70</v>
      </c>
      <c r="L9" s="60">
        <v>82</v>
      </c>
      <c r="M9" s="63">
        <v>80</v>
      </c>
      <c r="N9" s="66">
        <v>80</v>
      </c>
      <c r="O9" s="4"/>
      <c r="P9" s="4"/>
      <c r="Q9" s="92">
        <f>SUM(J9:N9)/5</f>
        <v>77</v>
      </c>
    </row>
    <row r="10" spans="2:18" x14ac:dyDescent="0.25">
      <c r="B10" s="43">
        <v>2</v>
      </c>
      <c r="C10" s="7" t="s">
        <v>49</v>
      </c>
      <c r="D10" s="77" t="s">
        <v>50</v>
      </c>
      <c r="E10" s="78"/>
      <c r="F10" s="78"/>
      <c r="G10" s="78"/>
      <c r="H10" s="78"/>
      <c r="I10" s="79"/>
      <c r="J10" s="20">
        <v>70</v>
      </c>
      <c r="K10" s="44">
        <v>75</v>
      </c>
      <c r="L10" s="62">
        <v>75</v>
      </c>
      <c r="M10" s="63">
        <v>78</v>
      </c>
      <c r="N10" s="66">
        <v>78</v>
      </c>
      <c r="O10" s="44"/>
      <c r="P10" s="44"/>
      <c r="Q10" s="92">
        <f t="shared" ref="Q10:Q41" si="0">SUM(J10:N10)/5</f>
        <v>75.2</v>
      </c>
    </row>
    <row r="11" spans="2:18" x14ac:dyDescent="0.25">
      <c r="B11" s="6">
        <v>3</v>
      </c>
      <c r="C11" s="6" t="s">
        <v>81</v>
      </c>
      <c r="D11" s="67" t="s">
        <v>55</v>
      </c>
      <c r="E11" s="67"/>
      <c r="F11" s="67"/>
      <c r="G11" s="67"/>
      <c r="H11" s="67"/>
      <c r="I11" s="67"/>
      <c r="J11" s="20">
        <v>0</v>
      </c>
      <c r="K11" s="31">
        <v>0</v>
      </c>
      <c r="L11" s="60">
        <v>0</v>
      </c>
      <c r="M11" s="63">
        <v>0</v>
      </c>
      <c r="N11" s="66">
        <v>0</v>
      </c>
      <c r="O11" s="31"/>
      <c r="P11" s="31"/>
      <c r="Q11" s="92">
        <f t="shared" si="0"/>
        <v>0</v>
      </c>
    </row>
    <row r="12" spans="2:18" x14ac:dyDescent="0.25">
      <c r="B12" s="6">
        <v>4</v>
      </c>
      <c r="C12" s="6" t="s">
        <v>56</v>
      </c>
      <c r="D12" s="67" t="s">
        <v>57</v>
      </c>
      <c r="E12" s="67"/>
      <c r="F12" s="67"/>
      <c r="G12" s="67"/>
      <c r="H12" s="67"/>
      <c r="I12" s="67"/>
      <c r="J12" s="20">
        <v>74</v>
      </c>
      <c r="K12" s="31">
        <v>75</v>
      </c>
      <c r="L12" s="60">
        <v>80</v>
      </c>
      <c r="M12" s="63">
        <v>80</v>
      </c>
      <c r="N12" s="66">
        <v>80</v>
      </c>
      <c r="O12" s="31"/>
      <c r="P12" s="31"/>
      <c r="Q12" s="92">
        <f t="shared" si="0"/>
        <v>77.8</v>
      </c>
    </row>
    <row r="13" spans="2:18" x14ac:dyDescent="0.25">
      <c r="B13" s="6">
        <v>5</v>
      </c>
      <c r="C13" s="6" t="s">
        <v>165</v>
      </c>
      <c r="D13" s="67" t="s">
        <v>25</v>
      </c>
      <c r="E13" s="67"/>
      <c r="F13" s="67"/>
      <c r="G13" s="67"/>
      <c r="H13" s="67"/>
      <c r="I13" s="67"/>
      <c r="J13" s="20">
        <v>70</v>
      </c>
      <c r="K13" s="31">
        <v>70</v>
      </c>
      <c r="L13" s="62">
        <v>75</v>
      </c>
      <c r="M13" s="63">
        <v>70</v>
      </c>
      <c r="N13" s="66">
        <v>70</v>
      </c>
      <c r="O13" s="31"/>
      <c r="P13" s="31"/>
      <c r="Q13" s="92">
        <f t="shared" si="0"/>
        <v>71</v>
      </c>
    </row>
    <row r="14" spans="2:18" x14ac:dyDescent="0.25">
      <c r="B14" s="6">
        <v>6</v>
      </c>
      <c r="C14" s="6" t="s">
        <v>166</v>
      </c>
      <c r="D14" s="67" t="s">
        <v>26</v>
      </c>
      <c r="E14" s="67"/>
      <c r="F14" s="67"/>
      <c r="G14" s="67"/>
      <c r="H14" s="67"/>
      <c r="I14" s="67"/>
      <c r="J14" s="20">
        <v>75</v>
      </c>
      <c r="K14" s="31">
        <v>80</v>
      </c>
      <c r="L14" s="60">
        <v>83</v>
      </c>
      <c r="M14" s="63">
        <v>80</v>
      </c>
      <c r="N14" s="66">
        <v>80</v>
      </c>
      <c r="O14" s="31"/>
      <c r="P14" s="31"/>
      <c r="Q14" s="92">
        <f t="shared" si="0"/>
        <v>79.599999999999994</v>
      </c>
    </row>
    <row r="15" spans="2:18" x14ac:dyDescent="0.25">
      <c r="B15" s="6">
        <v>7</v>
      </c>
      <c r="C15" s="55" t="s">
        <v>58</v>
      </c>
      <c r="D15" s="67" t="s">
        <v>59</v>
      </c>
      <c r="E15" s="67"/>
      <c r="F15" s="67"/>
      <c r="G15" s="67"/>
      <c r="H15" s="67"/>
      <c r="I15" s="67"/>
      <c r="J15" s="20">
        <v>70</v>
      </c>
      <c r="K15" s="31">
        <v>70</v>
      </c>
      <c r="L15" s="60">
        <v>80</v>
      </c>
      <c r="M15" s="63">
        <v>80</v>
      </c>
      <c r="N15" s="66">
        <v>80</v>
      </c>
      <c r="O15" s="31"/>
      <c r="P15" s="31"/>
      <c r="Q15" s="92">
        <f t="shared" si="0"/>
        <v>76</v>
      </c>
    </row>
    <row r="16" spans="2:18" x14ac:dyDescent="0.25">
      <c r="B16" s="6">
        <v>8</v>
      </c>
      <c r="C16" s="6" t="s">
        <v>32</v>
      </c>
      <c r="D16" s="67" t="s">
        <v>27</v>
      </c>
      <c r="E16" s="67"/>
      <c r="F16" s="67"/>
      <c r="G16" s="67"/>
      <c r="H16" s="67"/>
      <c r="I16" s="67"/>
      <c r="J16" s="20">
        <v>75</v>
      </c>
      <c r="K16" s="31">
        <v>72</v>
      </c>
      <c r="L16" s="60">
        <v>80</v>
      </c>
      <c r="M16" s="63">
        <v>80</v>
      </c>
      <c r="N16" s="66">
        <v>80</v>
      </c>
      <c r="O16" s="31"/>
      <c r="P16" s="31"/>
      <c r="Q16" s="92">
        <f t="shared" si="0"/>
        <v>77.400000000000006</v>
      </c>
    </row>
    <row r="17" spans="2:17" x14ac:dyDescent="0.25">
      <c r="B17" s="6">
        <v>9</v>
      </c>
      <c r="C17" s="6" t="s">
        <v>100</v>
      </c>
      <c r="D17" s="67" t="s">
        <v>60</v>
      </c>
      <c r="E17" s="67"/>
      <c r="F17" s="67"/>
      <c r="G17" s="67"/>
      <c r="H17" s="67"/>
      <c r="I17" s="67"/>
      <c r="J17" s="20">
        <v>75</v>
      </c>
      <c r="K17" s="59">
        <v>72</v>
      </c>
      <c r="L17" s="60">
        <v>82</v>
      </c>
      <c r="M17" s="63">
        <v>80</v>
      </c>
      <c r="N17" s="66">
        <v>80</v>
      </c>
      <c r="O17" s="31"/>
      <c r="P17" s="31"/>
      <c r="Q17" s="92">
        <f t="shared" si="0"/>
        <v>77.8</v>
      </c>
    </row>
    <row r="18" spans="2:17" x14ac:dyDescent="0.25">
      <c r="B18" s="6">
        <v>10</v>
      </c>
      <c r="C18" s="6" t="s">
        <v>28</v>
      </c>
      <c r="D18" s="67" t="s">
        <v>29</v>
      </c>
      <c r="E18" s="67"/>
      <c r="F18" s="67"/>
      <c r="G18" s="67"/>
      <c r="H18" s="67"/>
      <c r="I18" s="67"/>
      <c r="J18" s="20">
        <v>75</v>
      </c>
      <c r="K18" s="59">
        <v>72</v>
      </c>
      <c r="L18" s="60">
        <v>82</v>
      </c>
      <c r="M18" s="63">
        <v>80</v>
      </c>
      <c r="N18" s="66">
        <v>80</v>
      </c>
      <c r="O18" s="31"/>
      <c r="P18" s="31"/>
      <c r="Q18" s="92">
        <f t="shared" si="0"/>
        <v>77.8</v>
      </c>
    </row>
    <row r="19" spans="2:17" x14ac:dyDescent="0.25">
      <c r="B19" s="6">
        <v>11</v>
      </c>
      <c r="C19" s="6" t="s">
        <v>167</v>
      </c>
      <c r="D19" s="67" t="s">
        <v>61</v>
      </c>
      <c r="E19" s="67"/>
      <c r="F19" s="67"/>
      <c r="G19" s="67"/>
      <c r="H19" s="67"/>
      <c r="I19" s="67"/>
      <c r="J19" s="20">
        <v>75</v>
      </c>
      <c r="K19" s="59">
        <v>70</v>
      </c>
      <c r="L19" s="60">
        <v>82</v>
      </c>
      <c r="M19" s="63">
        <v>80</v>
      </c>
      <c r="N19" s="66">
        <v>80</v>
      </c>
      <c r="O19" s="31"/>
      <c r="P19" s="31"/>
      <c r="Q19" s="92">
        <f t="shared" si="0"/>
        <v>77.400000000000006</v>
      </c>
    </row>
    <row r="20" spans="2:17" x14ac:dyDescent="0.25">
      <c r="B20" s="6">
        <v>12</v>
      </c>
      <c r="C20" s="6" t="s">
        <v>168</v>
      </c>
      <c r="D20" s="67" t="s">
        <v>80</v>
      </c>
      <c r="E20" s="67"/>
      <c r="F20" s="67"/>
      <c r="G20" s="67"/>
      <c r="H20" s="67"/>
      <c r="I20" s="67"/>
      <c r="J20" s="20">
        <v>78</v>
      </c>
      <c r="K20" s="31">
        <v>75</v>
      </c>
      <c r="L20" s="60">
        <v>80</v>
      </c>
      <c r="M20" s="63">
        <v>80</v>
      </c>
      <c r="N20" s="66">
        <v>80</v>
      </c>
      <c r="O20" s="31"/>
      <c r="P20" s="31"/>
      <c r="Q20" s="92">
        <f t="shared" si="0"/>
        <v>78.599999999999994</v>
      </c>
    </row>
    <row r="21" spans="2:17" x14ac:dyDescent="0.25">
      <c r="B21" s="6">
        <v>13</v>
      </c>
      <c r="C21" s="6" t="s">
        <v>169</v>
      </c>
      <c r="D21" s="67" t="s">
        <v>62</v>
      </c>
      <c r="E21" s="67"/>
      <c r="F21" s="67"/>
      <c r="G21" s="67"/>
      <c r="H21" s="67"/>
      <c r="I21" s="67"/>
      <c r="J21" s="20">
        <v>78</v>
      </c>
      <c r="K21" s="31">
        <v>75</v>
      </c>
      <c r="L21" s="60">
        <v>80</v>
      </c>
      <c r="M21" s="63">
        <v>80</v>
      </c>
      <c r="N21" s="66">
        <v>80</v>
      </c>
      <c r="O21" s="31"/>
      <c r="P21" s="31"/>
      <c r="Q21" s="92">
        <f t="shared" si="0"/>
        <v>78.599999999999994</v>
      </c>
    </row>
    <row r="22" spans="2:17" x14ac:dyDescent="0.25">
      <c r="B22" s="6">
        <f t="shared" ref="B22:B53" si="1">B21+1</f>
        <v>14</v>
      </c>
      <c r="C22" s="6" t="s">
        <v>170</v>
      </c>
      <c r="D22" s="67" t="s">
        <v>63</v>
      </c>
      <c r="E22" s="67"/>
      <c r="F22" s="67"/>
      <c r="G22" s="67"/>
      <c r="H22" s="67"/>
      <c r="I22" s="67"/>
      <c r="J22" s="20">
        <v>75</v>
      </c>
      <c r="K22" s="31">
        <v>75</v>
      </c>
      <c r="L22" s="60">
        <v>80</v>
      </c>
      <c r="M22" s="63">
        <v>80</v>
      </c>
      <c r="N22" s="66">
        <v>80</v>
      </c>
      <c r="O22" s="31"/>
      <c r="P22" s="31"/>
      <c r="Q22" s="92">
        <f t="shared" si="0"/>
        <v>78</v>
      </c>
    </row>
    <row r="23" spans="2:17" x14ac:dyDescent="0.25">
      <c r="B23" s="6">
        <f t="shared" si="1"/>
        <v>15</v>
      </c>
      <c r="C23" s="6" t="s">
        <v>45</v>
      </c>
      <c r="D23" s="67" t="s">
        <v>30</v>
      </c>
      <c r="E23" s="67"/>
      <c r="F23" s="67"/>
      <c r="G23" s="67"/>
      <c r="H23" s="67"/>
      <c r="I23" s="67"/>
      <c r="J23" s="20">
        <v>78</v>
      </c>
      <c r="K23" s="31">
        <v>75</v>
      </c>
      <c r="L23" s="60">
        <v>82</v>
      </c>
      <c r="M23" s="63">
        <v>80</v>
      </c>
      <c r="N23" s="66">
        <v>80</v>
      </c>
      <c r="O23" s="31"/>
      <c r="P23" s="31"/>
      <c r="Q23" s="92">
        <f t="shared" si="0"/>
        <v>79</v>
      </c>
    </row>
    <row r="24" spans="2:17" x14ac:dyDescent="0.25">
      <c r="B24" s="6">
        <f t="shared" si="1"/>
        <v>16</v>
      </c>
      <c r="C24" s="6" t="s">
        <v>171</v>
      </c>
      <c r="D24" s="67" t="s">
        <v>31</v>
      </c>
      <c r="E24" s="67"/>
      <c r="F24" s="67"/>
      <c r="G24" s="67"/>
      <c r="H24" s="67"/>
      <c r="I24" s="67"/>
      <c r="J24" s="20">
        <v>75</v>
      </c>
      <c r="K24" s="31">
        <v>75</v>
      </c>
      <c r="L24" s="60">
        <v>82</v>
      </c>
      <c r="M24" s="63">
        <v>80</v>
      </c>
      <c r="N24" s="66">
        <v>80</v>
      </c>
      <c r="O24" s="31"/>
      <c r="P24" s="31"/>
      <c r="Q24" s="92">
        <f t="shared" si="0"/>
        <v>78.400000000000006</v>
      </c>
    </row>
    <row r="25" spans="2:17" x14ac:dyDescent="0.25">
      <c r="B25" s="6">
        <f t="shared" si="1"/>
        <v>17</v>
      </c>
      <c r="C25" s="43" t="s">
        <v>52</v>
      </c>
      <c r="D25" s="67" t="s">
        <v>33</v>
      </c>
      <c r="E25" s="67"/>
      <c r="F25" s="67"/>
      <c r="G25" s="67"/>
      <c r="H25" s="67"/>
      <c r="I25" s="67"/>
      <c r="J25" s="20">
        <v>74</v>
      </c>
      <c r="K25" s="4">
        <v>75</v>
      </c>
      <c r="L25" s="60">
        <v>75</v>
      </c>
      <c r="M25" s="63">
        <v>80</v>
      </c>
      <c r="N25" s="66">
        <v>80</v>
      </c>
      <c r="O25" s="4"/>
      <c r="P25" s="4"/>
      <c r="Q25" s="92">
        <f t="shared" si="0"/>
        <v>76.8</v>
      </c>
    </row>
    <row r="26" spans="2:17" x14ac:dyDescent="0.25">
      <c r="B26" s="6">
        <f t="shared" si="1"/>
        <v>18</v>
      </c>
      <c r="C26" s="43" t="s">
        <v>54</v>
      </c>
      <c r="D26" s="67" t="s">
        <v>34</v>
      </c>
      <c r="E26" s="67"/>
      <c r="F26" s="67"/>
      <c r="G26" s="67"/>
      <c r="H26" s="67"/>
      <c r="I26" s="67"/>
      <c r="J26" s="20">
        <v>78</v>
      </c>
      <c r="K26" s="4">
        <v>75</v>
      </c>
      <c r="L26" s="60">
        <v>82</v>
      </c>
      <c r="M26" s="63">
        <v>80</v>
      </c>
      <c r="N26" s="66">
        <v>80</v>
      </c>
      <c r="O26" s="4"/>
      <c r="P26" s="4"/>
      <c r="Q26" s="92">
        <f t="shared" si="0"/>
        <v>79</v>
      </c>
    </row>
    <row r="27" spans="2:17" x14ac:dyDescent="0.25">
      <c r="B27" s="6">
        <f t="shared" si="1"/>
        <v>19</v>
      </c>
      <c r="C27" s="43" t="s">
        <v>37</v>
      </c>
      <c r="D27" s="67" t="s">
        <v>38</v>
      </c>
      <c r="E27" s="67"/>
      <c r="F27" s="67"/>
      <c r="G27" s="67"/>
      <c r="H27" s="67"/>
      <c r="I27" s="67"/>
      <c r="J27" s="20">
        <v>75</v>
      </c>
      <c r="K27" s="4">
        <v>70</v>
      </c>
      <c r="L27" s="62">
        <v>75</v>
      </c>
      <c r="M27" s="63">
        <v>75</v>
      </c>
      <c r="N27" s="66">
        <v>75</v>
      </c>
      <c r="O27" s="4"/>
      <c r="P27" s="4"/>
      <c r="Q27" s="92">
        <f t="shared" si="0"/>
        <v>74</v>
      </c>
    </row>
    <row r="28" spans="2:17" x14ac:dyDescent="0.25">
      <c r="B28" s="6">
        <f t="shared" si="1"/>
        <v>20</v>
      </c>
      <c r="C28" s="43" t="s">
        <v>35</v>
      </c>
      <c r="D28" s="67" t="s">
        <v>36</v>
      </c>
      <c r="E28" s="67"/>
      <c r="F28" s="67"/>
      <c r="G28" s="67"/>
      <c r="H28" s="67"/>
      <c r="I28" s="67"/>
      <c r="J28" s="20">
        <v>78</v>
      </c>
      <c r="K28" s="4">
        <v>78</v>
      </c>
      <c r="L28" s="60">
        <v>82</v>
      </c>
      <c r="M28" s="63">
        <v>80</v>
      </c>
      <c r="N28" s="66">
        <v>80</v>
      </c>
      <c r="O28" s="4"/>
      <c r="P28" s="4"/>
      <c r="Q28" s="92">
        <f t="shared" si="0"/>
        <v>79.599999999999994</v>
      </c>
    </row>
    <row r="29" spans="2:17" x14ac:dyDescent="0.25">
      <c r="B29" s="6">
        <f t="shared" si="1"/>
        <v>21</v>
      </c>
      <c r="C29" s="43" t="s">
        <v>39</v>
      </c>
      <c r="D29" s="67" t="s">
        <v>40</v>
      </c>
      <c r="E29" s="67"/>
      <c r="F29" s="67"/>
      <c r="G29" s="67"/>
      <c r="H29" s="67"/>
      <c r="I29" s="67"/>
      <c r="J29" s="20">
        <v>75</v>
      </c>
      <c r="K29" s="4">
        <v>75</v>
      </c>
      <c r="L29" s="60">
        <v>82</v>
      </c>
      <c r="M29" s="63">
        <v>80</v>
      </c>
      <c r="N29" s="66">
        <v>80</v>
      </c>
      <c r="O29" s="4"/>
      <c r="P29" s="4"/>
      <c r="Q29" s="92">
        <f t="shared" si="0"/>
        <v>78.400000000000006</v>
      </c>
    </row>
    <row r="30" spans="2:17" x14ac:dyDescent="0.25">
      <c r="B30" s="6">
        <f t="shared" si="1"/>
        <v>22</v>
      </c>
      <c r="C30" s="43" t="s">
        <v>41</v>
      </c>
      <c r="D30" s="67" t="s">
        <v>42</v>
      </c>
      <c r="E30" s="67"/>
      <c r="F30" s="67"/>
      <c r="G30" s="67"/>
      <c r="H30" s="67"/>
      <c r="I30" s="67"/>
      <c r="J30" s="20">
        <v>75</v>
      </c>
      <c r="K30" s="4">
        <v>75</v>
      </c>
      <c r="L30" s="60">
        <v>80</v>
      </c>
      <c r="M30" s="63">
        <v>78</v>
      </c>
      <c r="N30" s="66">
        <v>78</v>
      </c>
      <c r="O30" s="4"/>
      <c r="P30" s="4"/>
      <c r="Q30" s="92">
        <f t="shared" si="0"/>
        <v>77.2</v>
      </c>
    </row>
    <row r="31" spans="2:17" x14ac:dyDescent="0.25">
      <c r="B31" s="6">
        <f t="shared" si="1"/>
        <v>23</v>
      </c>
      <c r="C31" t="s">
        <v>82</v>
      </c>
      <c r="D31" s="77" t="s">
        <v>43</v>
      </c>
      <c r="E31" s="78"/>
      <c r="F31" s="78"/>
      <c r="G31" s="78"/>
      <c r="H31" s="78"/>
      <c r="I31" s="79"/>
      <c r="J31" s="20">
        <v>75</v>
      </c>
      <c r="K31" s="4">
        <v>75</v>
      </c>
      <c r="L31" s="60">
        <v>82</v>
      </c>
      <c r="M31" s="63">
        <v>80</v>
      </c>
      <c r="N31" s="66">
        <v>80</v>
      </c>
      <c r="O31" s="4"/>
      <c r="P31" s="4"/>
      <c r="Q31" s="92">
        <f t="shared" si="0"/>
        <v>78.400000000000006</v>
      </c>
    </row>
    <row r="32" spans="2:17" x14ac:dyDescent="0.25">
      <c r="B32" s="6">
        <f t="shared" si="1"/>
        <v>24</v>
      </c>
      <c r="C32" s="43" t="s">
        <v>45</v>
      </c>
      <c r="D32" s="67" t="s">
        <v>44</v>
      </c>
      <c r="E32" s="67"/>
      <c r="F32" s="67"/>
      <c r="G32" s="67"/>
      <c r="H32" s="67"/>
      <c r="I32" s="67"/>
      <c r="J32" s="20">
        <v>74</v>
      </c>
      <c r="K32" s="4">
        <v>70</v>
      </c>
      <c r="L32" s="62">
        <v>75</v>
      </c>
      <c r="M32" s="63">
        <v>78</v>
      </c>
      <c r="N32" s="66">
        <v>78</v>
      </c>
      <c r="O32" s="4"/>
      <c r="P32" s="4"/>
      <c r="Q32" s="92">
        <f t="shared" si="0"/>
        <v>75</v>
      </c>
    </row>
    <row r="33" spans="2:17" x14ac:dyDescent="0.25">
      <c r="B33" s="6">
        <f t="shared" si="1"/>
        <v>25</v>
      </c>
      <c r="C33" s="43" t="s">
        <v>64</v>
      </c>
      <c r="D33" s="67" t="s">
        <v>65</v>
      </c>
      <c r="E33" s="67"/>
      <c r="F33" s="67"/>
      <c r="G33" s="67"/>
      <c r="H33" s="67"/>
      <c r="I33" s="67"/>
      <c r="J33" s="20">
        <v>75</v>
      </c>
      <c r="K33" s="4">
        <v>70</v>
      </c>
      <c r="L33" s="60">
        <v>82</v>
      </c>
      <c r="M33" s="63">
        <v>80</v>
      </c>
      <c r="N33" s="66">
        <v>80</v>
      </c>
      <c r="O33" s="4"/>
      <c r="P33" s="4"/>
      <c r="Q33" s="92">
        <f t="shared" si="0"/>
        <v>77.400000000000006</v>
      </c>
    </row>
    <row r="34" spans="2:17" x14ac:dyDescent="0.25">
      <c r="B34" s="6">
        <f t="shared" si="1"/>
        <v>26</v>
      </c>
      <c r="C34" s="43" t="s">
        <v>46</v>
      </c>
      <c r="D34" s="67" t="s">
        <v>47</v>
      </c>
      <c r="E34" s="67"/>
      <c r="F34" s="67"/>
      <c r="G34" s="67"/>
      <c r="H34" s="67"/>
      <c r="I34" s="67"/>
      <c r="J34" s="20">
        <v>75</v>
      </c>
      <c r="K34" s="4">
        <v>78</v>
      </c>
      <c r="L34" s="60">
        <v>82</v>
      </c>
      <c r="M34" s="63">
        <v>80</v>
      </c>
      <c r="N34" s="66">
        <v>80</v>
      </c>
      <c r="O34" s="4"/>
      <c r="P34" s="4"/>
      <c r="Q34" s="92">
        <f t="shared" si="0"/>
        <v>79</v>
      </c>
    </row>
    <row r="35" spans="2:17" x14ac:dyDescent="0.25">
      <c r="B35" s="6">
        <v>27</v>
      </c>
      <c r="C35" s="43" t="s">
        <v>66</v>
      </c>
      <c r="D35" s="67" t="s">
        <v>67</v>
      </c>
      <c r="E35" s="67"/>
      <c r="F35" s="67"/>
      <c r="G35" s="67"/>
      <c r="H35" s="67"/>
      <c r="I35" s="67"/>
      <c r="J35" s="20">
        <v>74</v>
      </c>
      <c r="K35" s="4">
        <v>75</v>
      </c>
      <c r="L35" s="60">
        <v>82</v>
      </c>
      <c r="M35" s="63">
        <v>80</v>
      </c>
      <c r="N35" s="66">
        <v>80</v>
      </c>
      <c r="O35" s="4"/>
      <c r="P35" s="4"/>
      <c r="Q35" s="92">
        <f t="shared" si="0"/>
        <v>78.2</v>
      </c>
    </row>
    <row r="36" spans="2:17" x14ac:dyDescent="0.25">
      <c r="B36" s="6">
        <v>28</v>
      </c>
      <c r="C36" s="43" t="s">
        <v>68</v>
      </c>
      <c r="D36" s="67" t="s">
        <v>69</v>
      </c>
      <c r="E36" s="67"/>
      <c r="F36" s="67"/>
      <c r="G36" s="67"/>
      <c r="H36" s="67"/>
      <c r="I36" s="67"/>
      <c r="J36" s="20">
        <v>78</v>
      </c>
      <c r="K36" s="4">
        <v>75</v>
      </c>
      <c r="L36" s="60">
        <v>80</v>
      </c>
      <c r="M36" s="63">
        <v>80</v>
      </c>
      <c r="N36" s="66">
        <v>80</v>
      </c>
      <c r="O36" s="4"/>
      <c r="P36" s="4"/>
      <c r="Q36" s="92">
        <f t="shared" si="0"/>
        <v>78.599999999999994</v>
      </c>
    </row>
    <row r="37" spans="2:17" x14ac:dyDescent="0.25">
      <c r="B37" s="6">
        <v>29</v>
      </c>
      <c r="C37" s="43" t="s">
        <v>70</v>
      </c>
      <c r="D37" s="67" t="s">
        <v>71</v>
      </c>
      <c r="E37" s="67"/>
      <c r="F37" s="67"/>
      <c r="G37" s="67"/>
      <c r="H37" s="67"/>
      <c r="I37" s="67"/>
      <c r="J37" s="20">
        <v>78</v>
      </c>
      <c r="K37" s="4">
        <v>75</v>
      </c>
      <c r="L37" s="60">
        <v>80</v>
      </c>
      <c r="M37" s="63">
        <v>80</v>
      </c>
      <c r="N37" s="66">
        <v>80</v>
      </c>
      <c r="O37" s="4"/>
      <c r="P37" s="4"/>
      <c r="Q37" s="92">
        <f t="shared" si="0"/>
        <v>78.599999999999994</v>
      </c>
    </row>
    <row r="38" spans="2:17" x14ac:dyDescent="0.25">
      <c r="B38" s="6">
        <f t="shared" si="1"/>
        <v>30</v>
      </c>
      <c r="C38" s="43" t="s">
        <v>72</v>
      </c>
      <c r="D38" s="67" t="s">
        <v>73</v>
      </c>
      <c r="E38" s="67"/>
      <c r="F38" s="67"/>
      <c r="G38" s="67"/>
      <c r="H38" s="67"/>
      <c r="I38" s="67"/>
      <c r="J38" s="20">
        <v>78</v>
      </c>
      <c r="K38" s="4">
        <v>75</v>
      </c>
      <c r="L38" s="60">
        <v>82</v>
      </c>
      <c r="M38" s="63">
        <v>80</v>
      </c>
      <c r="N38" s="66">
        <v>80</v>
      </c>
      <c r="O38" s="4"/>
      <c r="P38" s="4"/>
      <c r="Q38" s="92">
        <f t="shared" si="0"/>
        <v>79</v>
      </c>
    </row>
    <row r="39" spans="2:17" x14ac:dyDescent="0.25">
      <c r="B39" s="6">
        <f t="shared" si="1"/>
        <v>31</v>
      </c>
      <c r="C39" s="43" t="s">
        <v>74</v>
      </c>
      <c r="D39" s="67" t="s">
        <v>75</v>
      </c>
      <c r="E39" s="67"/>
      <c r="F39" s="67"/>
      <c r="G39" s="67"/>
      <c r="H39" s="67"/>
      <c r="I39" s="67"/>
      <c r="J39" s="20">
        <v>75</v>
      </c>
      <c r="K39" s="4">
        <v>70</v>
      </c>
      <c r="L39" s="62">
        <v>75</v>
      </c>
      <c r="M39" s="63">
        <v>75</v>
      </c>
      <c r="N39" s="66">
        <v>75</v>
      </c>
      <c r="O39" s="4"/>
      <c r="P39" s="4"/>
      <c r="Q39" s="92">
        <f t="shared" si="0"/>
        <v>74</v>
      </c>
    </row>
    <row r="40" spans="2:17" x14ac:dyDescent="0.25">
      <c r="B40" s="6">
        <f t="shared" si="1"/>
        <v>32</v>
      </c>
      <c r="C40" s="43" t="s">
        <v>76</v>
      </c>
      <c r="D40" s="67" t="s">
        <v>77</v>
      </c>
      <c r="E40" s="67"/>
      <c r="F40" s="67"/>
      <c r="G40" s="67"/>
      <c r="H40" s="67"/>
      <c r="I40" s="67"/>
      <c r="J40" s="20">
        <v>75</v>
      </c>
      <c r="K40" s="4">
        <v>70</v>
      </c>
      <c r="L40" s="62">
        <v>78</v>
      </c>
      <c r="M40" s="63">
        <v>75</v>
      </c>
      <c r="N40" s="66">
        <v>75</v>
      </c>
      <c r="O40" s="4"/>
      <c r="P40" s="4"/>
      <c r="Q40" s="92">
        <f t="shared" si="0"/>
        <v>74.599999999999994</v>
      </c>
    </row>
    <row r="41" spans="2:17" x14ac:dyDescent="0.25">
      <c r="B41" s="6">
        <f t="shared" si="1"/>
        <v>33</v>
      </c>
      <c r="C41" s="43" t="s">
        <v>78</v>
      </c>
      <c r="D41" s="67" t="s">
        <v>79</v>
      </c>
      <c r="E41" s="67"/>
      <c r="F41" s="67"/>
      <c r="G41" s="67"/>
      <c r="H41" s="67"/>
      <c r="I41" s="67"/>
      <c r="J41" s="20">
        <v>70</v>
      </c>
      <c r="K41" s="4">
        <v>75</v>
      </c>
      <c r="L41" s="60">
        <v>80</v>
      </c>
      <c r="M41" s="63">
        <v>80</v>
      </c>
      <c r="N41" s="66">
        <v>80</v>
      </c>
      <c r="O41" s="4"/>
      <c r="P41" s="4"/>
      <c r="Q41" s="92">
        <f t="shared" si="0"/>
        <v>77</v>
      </c>
    </row>
    <row r="42" spans="2:17" x14ac:dyDescent="0.25">
      <c r="B42" s="6">
        <f t="shared" si="1"/>
        <v>34</v>
      </c>
      <c r="C42" s="6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92"/>
    </row>
    <row r="43" spans="2:17" x14ac:dyDescent="0.25">
      <c r="B43" s="6">
        <f t="shared" si="1"/>
        <v>35</v>
      </c>
      <c r="C43" s="6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92"/>
    </row>
    <row r="44" spans="2:17" x14ac:dyDescent="0.25">
      <c r="B44" s="6">
        <f t="shared" si="1"/>
        <v>36</v>
      </c>
      <c r="C44" s="6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92"/>
    </row>
    <row r="45" spans="2:17" x14ac:dyDescent="0.25">
      <c r="B45" s="6">
        <f t="shared" si="1"/>
        <v>37</v>
      </c>
      <c r="C45" s="7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92"/>
    </row>
    <row r="46" spans="2:17" x14ac:dyDescent="0.25">
      <c r="B46" s="6">
        <f t="shared" si="1"/>
        <v>38</v>
      </c>
      <c r="C46" s="7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92"/>
    </row>
    <row r="47" spans="2:17" x14ac:dyDescent="0.25">
      <c r="B47" s="6">
        <f t="shared" si="1"/>
        <v>39</v>
      </c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92"/>
    </row>
    <row r="48" spans="2:17" x14ac:dyDescent="0.25">
      <c r="B48" s="6">
        <f t="shared" si="1"/>
        <v>40</v>
      </c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4"/>
      <c r="P48" s="4"/>
      <c r="Q48" s="92"/>
    </row>
    <row r="49" spans="2:17" x14ac:dyDescent="0.25">
      <c r="B49" s="6">
        <f t="shared" si="1"/>
        <v>41</v>
      </c>
      <c r="C49" s="7"/>
      <c r="D49" s="76"/>
      <c r="E49" s="76"/>
      <c r="F49" s="76"/>
      <c r="G49" s="76"/>
      <c r="H49" s="76"/>
      <c r="I49" s="76"/>
      <c r="J49" s="4"/>
      <c r="K49" s="4"/>
      <c r="L49" s="4"/>
      <c r="M49" s="4"/>
      <c r="N49" s="4"/>
      <c r="O49" s="4"/>
      <c r="P49" s="4"/>
      <c r="Q49" s="92"/>
    </row>
    <row r="50" spans="2:17" x14ac:dyDescent="0.25">
      <c r="B50" s="6">
        <f t="shared" si="1"/>
        <v>42</v>
      </c>
      <c r="C50" s="7"/>
      <c r="D50" s="76"/>
      <c r="E50" s="76"/>
      <c r="F50" s="76"/>
      <c r="G50" s="76"/>
      <c r="H50" s="76"/>
      <c r="I50" s="76"/>
      <c r="J50" s="4"/>
      <c r="K50" s="4"/>
      <c r="L50" s="4"/>
      <c r="M50" s="4"/>
      <c r="N50" s="4"/>
      <c r="O50" s="4"/>
      <c r="P50" s="4"/>
      <c r="Q50" s="92"/>
    </row>
    <row r="51" spans="2:17" x14ac:dyDescent="0.25">
      <c r="B51" s="6">
        <f t="shared" si="1"/>
        <v>43</v>
      </c>
      <c r="C51" s="7"/>
      <c r="D51" s="76"/>
      <c r="E51" s="76"/>
      <c r="F51" s="76"/>
      <c r="G51" s="76"/>
      <c r="H51" s="76"/>
      <c r="I51" s="76"/>
      <c r="J51" s="4"/>
      <c r="K51" s="4"/>
      <c r="L51" s="4"/>
      <c r="M51" s="4"/>
      <c r="N51" s="4"/>
      <c r="O51" s="4"/>
      <c r="P51" s="4"/>
      <c r="Q51" s="92"/>
    </row>
    <row r="52" spans="2:17" x14ac:dyDescent="0.25">
      <c r="B52" s="6">
        <f t="shared" si="1"/>
        <v>44</v>
      </c>
      <c r="C52" s="7"/>
      <c r="D52" s="76"/>
      <c r="E52" s="76"/>
      <c r="F52" s="76"/>
      <c r="G52" s="76"/>
      <c r="H52" s="76"/>
      <c r="I52" s="76"/>
      <c r="J52" s="4"/>
      <c r="K52" s="4"/>
      <c r="L52" s="4"/>
      <c r="M52" s="4"/>
      <c r="N52" s="4"/>
      <c r="O52" s="4"/>
      <c r="P52" s="4"/>
      <c r="Q52" s="92"/>
    </row>
    <row r="53" spans="2:17" x14ac:dyDescent="0.25">
      <c r="B53" s="6">
        <f t="shared" si="1"/>
        <v>45</v>
      </c>
      <c r="C53" s="3"/>
      <c r="D53" s="80"/>
      <c r="E53" s="81"/>
      <c r="F53" s="81"/>
      <c r="G53" s="81"/>
      <c r="H53" s="81"/>
      <c r="I53" s="82"/>
      <c r="J53" s="3"/>
      <c r="K53" s="3"/>
      <c r="L53" s="3"/>
      <c r="M53" s="3"/>
      <c r="N53" s="3"/>
      <c r="O53" s="3"/>
      <c r="P53" s="3"/>
      <c r="Q53" s="92"/>
    </row>
    <row r="54" spans="2:17" x14ac:dyDescent="0.25">
      <c r="C54" s="73"/>
      <c r="D54" s="73"/>
      <c r="E54" s="1"/>
      <c r="H54" s="83" t="s">
        <v>19</v>
      </c>
      <c r="I54" s="83"/>
      <c r="J54" s="10">
        <f>COUNTIF(J9:J53,"&gt;=70")</f>
        <v>32</v>
      </c>
      <c r="K54" s="10">
        <f>COUNTIF(K9:K49,"&gt;=70")</f>
        <v>32</v>
      </c>
      <c r="L54" s="10">
        <f>COUNTIF(L9:L53,"&gt;=70")</f>
        <v>32</v>
      </c>
      <c r="M54" s="10">
        <f>COUNTIF(M9:M41,"&gt;=70")</f>
        <v>32</v>
      </c>
      <c r="N54" s="10">
        <f>COUNTIF(N9:N53,"&gt;=70")</f>
        <v>32</v>
      </c>
      <c r="O54" s="10">
        <f>COUNTIF(O9:O53,"&gt;=70")</f>
        <v>0</v>
      </c>
      <c r="P54" s="10">
        <f>COUNTIF(P9:P53,"&gt;=70")</f>
        <v>0</v>
      </c>
      <c r="Q54" s="14">
        <f>COUNTIF(Q9:Q48,"&gt;=70")</f>
        <v>32</v>
      </c>
    </row>
    <row r="55" spans="2:17" x14ac:dyDescent="0.25">
      <c r="C55" s="73"/>
      <c r="D55" s="73"/>
      <c r="E55" s="8"/>
      <c r="H55" s="84" t="s">
        <v>20</v>
      </c>
      <c r="I55" s="84"/>
      <c r="J55" s="11">
        <f>COUNTIF(J9:J41,"&lt;70")</f>
        <v>1</v>
      </c>
      <c r="K55" s="45">
        <f>COUNTIF(K9:K41,"&lt;70")</f>
        <v>1</v>
      </c>
      <c r="L55" s="45">
        <f>COUNTIF(L9:L41,"&lt;70")</f>
        <v>1</v>
      </c>
      <c r="M55" s="45">
        <f>COUNTIF(M9:M26,"&lt;70")</f>
        <v>1</v>
      </c>
      <c r="N55" s="45">
        <f>COUNTIF(N9:N26,"&lt;70")</f>
        <v>1</v>
      </c>
      <c r="O55" s="45">
        <f>COUNTIF(O9:O26,"&lt;70")</f>
        <v>0</v>
      </c>
      <c r="P55" s="45">
        <f>COUNTIF(P9:P26,"&lt;70")</f>
        <v>0</v>
      </c>
      <c r="Q55" s="45">
        <f>COUNTIF(Q9:Q41,"&lt;70")</f>
        <v>1</v>
      </c>
    </row>
    <row r="56" spans="2:17" x14ac:dyDescent="0.25">
      <c r="C56" s="73"/>
      <c r="D56" s="73"/>
      <c r="E56" s="73"/>
      <c r="H56" s="84" t="s">
        <v>21</v>
      </c>
      <c r="I56" s="84"/>
      <c r="J56" s="11">
        <f>COUNT(J9:J53)</f>
        <v>33</v>
      </c>
      <c r="K56" s="11">
        <f>COUNT(K9:K53)</f>
        <v>33</v>
      </c>
      <c r="L56" s="11">
        <f>COUNT(L9:L53)</f>
        <v>33</v>
      </c>
      <c r="M56" s="11">
        <f>COUNT(M9:M41)</f>
        <v>33</v>
      </c>
      <c r="N56" s="11">
        <f>COUNT(N9:N53)</f>
        <v>33</v>
      </c>
      <c r="O56" s="11">
        <f>COUNT(O9:O53)</f>
        <v>0</v>
      </c>
      <c r="P56" s="11">
        <f>COUNT(P9:P53)</f>
        <v>0</v>
      </c>
      <c r="Q56" s="11">
        <f>COUNT(Q9:Q53)</f>
        <v>33</v>
      </c>
    </row>
    <row r="57" spans="2:17" x14ac:dyDescent="0.25">
      <c r="C57" s="73"/>
      <c r="D57" s="73"/>
      <c r="E57" s="1"/>
      <c r="H57" s="87" t="s">
        <v>16</v>
      </c>
      <c r="I57" s="87"/>
      <c r="J57" s="12">
        <f>J54/J56</f>
        <v>0.96969696969696972</v>
      </c>
      <c r="K57" s="13">
        <f t="shared" ref="K57:Q57" si="2">K54/K56</f>
        <v>0.96969696969696972</v>
      </c>
      <c r="L57" s="13">
        <f t="shared" si="2"/>
        <v>0.96969696969696972</v>
      </c>
      <c r="M57" s="13">
        <f t="shared" si="2"/>
        <v>0.96969696969696972</v>
      </c>
      <c r="N57" s="13">
        <f t="shared" si="2"/>
        <v>0.96969696969696972</v>
      </c>
      <c r="O57" s="13" t="e">
        <f t="shared" si="2"/>
        <v>#DIV/0!</v>
      </c>
      <c r="P57" s="13" t="e">
        <f t="shared" si="2"/>
        <v>#DIV/0!</v>
      </c>
      <c r="Q57" s="13">
        <f t="shared" si="2"/>
        <v>0.96969696969696972</v>
      </c>
    </row>
    <row r="58" spans="2:17" x14ac:dyDescent="0.25">
      <c r="C58" s="73"/>
      <c r="D58" s="73"/>
      <c r="E58" s="1"/>
      <c r="H58" s="87" t="s">
        <v>17</v>
      </c>
      <c r="I58" s="87"/>
      <c r="J58" s="12">
        <f>J55/J56</f>
        <v>3.0303030303030304E-2</v>
      </c>
      <c r="K58" s="12">
        <f t="shared" ref="K58:Q58" si="3">K55/K56</f>
        <v>3.0303030303030304E-2</v>
      </c>
      <c r="L58" s="13">
        <f t="shared" si="3"/>
        <v>3.0303030303030304E-2</v>
      </c>
      <c r="M58" s="13">
        <f t="shared" si="3"/>
        <v>3.0303030303030304E-2</v>
      </c>
      <c r="N58" s="13">
        <f t="shared" si="3"/>
        <v>3.0303030303030304E-2</v>
      </c>
      <c r="O58" s="13" t="e">
        <f t="shared" si="3"/>
        <v>#DIV/0!</v>
      </c>
      <c r="P58" s="13" t="e">
        <f t="shared" si="3"/>
        <v>#DIV/0!</v>
      </c>
      <c r="Q58" s="13">
        <f t="shared" si="3"/>
        <v>3.0303030303030304E-2</v>
      </c>
    </row>
    <row r="59" spans="2:17" x14ac:dyDescent="0.25">
      <c r="C59" s="73"/>
      <c r="D59" s="73"/>
      <c r="E59" s="8"/>
    </row>
    <row r="60" spans="2:17" x14ac:dyDescent="0.25">
      <c r="C60" s="1"/>
      <c r="D60" s="1"/>
      <c r="E60" s="8"/>
    </row>
    <row r="61" spans="2:17" x14ac:dyDescent="0.25">
      <c r="J61" s="85"/>
      <c r="K61" s="85"/>
      <c r="L61" s="85"/>
      <c r="M61" s="85"/>
      <c r="N61" s="85"/>
      <c r="O61" s="85"/>
      <c r="P61" s="85"/>
    </row>
    <row r="62" spans="2:17" x14ac:dyDescent="0.25">
      <c r="J62" s="86" t="s">
        <v>18</v>
      </c>
      <c r="K62" s="86"/>
      <c r="L62" s="86"/>
      <c r="M62" s="86"/>
      <c r="N62" s="86"/>
      <c r="O62" s="86"/>
      <c r="P62" s="86"/>
    </row>
  </sheetData>
  <sortState ref="D9:I41">
    <sortCondition ref="D9"/>
  </sortState>
  <mergeCells count="67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topLeftCell="A4" zoomScaleNormal="100" workbookViewId="0">
      <selection activeCell="Q9" sqref="Q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 x14ac:dyDescent="0.25">
      <c r="C4" t="s">
        <v>0</v>
      </c>
      <c r="D4" s="70" t="s">
        <v>24</v>
      </c>
      <c r="E4" s="70"/>
      <c r="F4" s="70"/>
      <c r="G4" s="70"/>
      <c r="I4" t="s">
        <v>1</v>
      </c>
      <c r="J4" s="71" t="s">
        <v>51</v>
      </c>
      <c r="K4" s="71"/>
      <c r="M4" t="s">
        <v>2</v>
      </c>
      <c r="N4" s="72">
        <v>45462</v>
      </c>
      <c r="O4" s="7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71" t="s">
        <v>159</v>
      </c>
      <c r="E6" s="71"/>
      <c r="F6" s="71"/>
      <c r="G6" s="71"/>
      <c r="I6" s="73" t="s">
        <v>22</v>
      </c>
      <c r="J6" s="73"/>
      <c r="K6" s="74" t="s">
        <v>48</v>
      </c>
      <c r="L6" s="74"/>
      <c r="M6" s="74"/>
      <c r="N6" s="74"/>
      <c r="O6" s="74"/>
      <c r="P6" s="7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52">
        <v>1</v>
      </c>
      <c r="C9" s="53" t="s">
        <v>162</v>
      </c>
      <c r="D9" s="77" t="s">
        <v>160</v>
      </c>
      <c r="E9" s="78"/>
      <c r="F9" s="78"/>
      <c r="G9" s="78"/>
      <c r="H9" s="78"/>
      <c r="I9" s="79"/>
      <c r="J9" s="37">
        <v>80</v>
      </c>
      <c r="K9" s="37">
        <v>70</v>
      </c>
      <c r="L9" s="37">
        <v>75</v>
      </c>
      <c r="M9" s="37">
        <v>75</v>
      </c>
      <c r="N9" s="37">
        <v>70</v>
      </c>
      <c r="O9" s="37"/>
      <c r="P9" s="37"/>
      <c r="Q9" s="9">
        <f>SUM(J9:N9)/5</f>
        <v>74</v>
      </c>
    </row>
    <row r="10" spans="2:18" x14ac:dyDescent="0.25">
      <c r="B10" s="54">
        <v>2</v>
      </c>
      <c r="C10" s="53" t="s">
        <v>163</v>
      </c>
      <c r="D10" s="67" t="s">
        <v>161</v>
      </c>
      <c r="E10" s="67"/>
      <c r="F10" s="67"/>
      <c r="G10" s="67"/>
      <c r="H10" s="67"/>
      <c r="I10" s="67"/>
      <c r="J10" s="20">
        <v>80</v>
      </c>
      <c r="K10" s="4">
        <v>70</v>
      </c>
      <c r="L10" s="4">
        <v>78</v>
      </c>
      <c r="M10" s="4">
        <v>80</v>
      </c>
      <c r="N10" s="4">
        <v>80</v>
      </c>
      <c r="O10" s="4"/>
      <c r="P10" s="4"/>
      <c r="Q10" s="9">
        <f t="shared" ref="Q10:Q11" si="0">SUM(J10:N10)/5</f>
        <v>77.599999999999994</v>
      </c>
    </row>
    <row r="11" spans="2:18" x14ac:dyDescent="0.25">
      <c r="B11" s="52">
        <v>3</v>
      </c>
      <c r="C11" s="53">
        <v>2110587</v>
      </c>
      <c r="D11" s="67" t="s">
        <v>164</v>
      </c>
      <c r="E11" s="67"/>
      <c r="F11" s="67"/>
      <c r="G11" s="67"/>
      <c r="H11" s="67"/>
      <c r="I11" s="67"/>
      <c r="J11" s="20">
        <v>80</v>
      </c>
      <c r="K11" s="18">
        <v>70</v>
      </c>
      <c r="L11" s="18">
        <v>75</v>
      </c>
      <c r="M11" s="18">
        <v>75</v>
      </c>
      <c r="N11" s="18">
        <v>70</v>
      </c>
      <c r="O11" s="18"/>
      <c r="P11" s="18"/>
      <c r="Q11" s="9">
        <f t="shared" si="0"/>
        <v>74</v>
      </c>
    </row>
    <row r="12" spans="2:18" x14ac:dyDescent="0.25">
      <c r="B12" s="52"/>
      <c r="C12" s="6"/>
      <c r="D12" s="67"/>
      <c r="E12" s="67"/>
      <c r="F12" s="67"/>
      <c r="G12" s="67"/>
      <c r="H12" s="67"/>
      <c r="I12" s="67"/>
      <c r="J12" s="20"/>
      <c r="K12" s="4"/>
      <c r="L12" s="4"/>
      <c r="M12" s="4"/>
      <c r="N12" s="4"/>
      <c r="O12" s="4"/>
      <c r="P12" s="4"/>
      <c r="Q12" s="9"/>
    </row>
    <row r="13" spans="2:18" x14ac:dyDescent="0.25">
      <c r="B13" s="52"/>
      <c r="C13" s="6"/>
      <c r="D13" s="67"/>
      <c r="E13" s="67"/>
      <c r="F13" s="67"/>
      <c r="G13" s="67"/>
      <c r="H13" s="67"/>
      <c r="I13" s="67"/>
      <c r="J13" s="21"/>
      <c r="K13" s="4"/>
      <c r="L13" s="4"/>
      <c r="M13" s="4"/>
      <c r="N13" s="4"/>
      <c r="O13" s="4"/>
      <c r="P13" s="4"/>
      <c r="Q13" s="9"/>
    </row>
    <row r="14" spans="2:18" x14ac:dyDescent="0.25">
      <c r="B14" s="6"/>
      <c r="C14" s="6"/>
      <c r="D14" s="67"/>
      <c r="E14" s="67"/>
      <c r="F14" s="67"/>
      <c r="G14" s="67"/>
      <c r="H14" s="67"/>
      <c r="I14" s="67"/>
      <c r="J14" s="21"/>
      <c r="K14" s="4"/>
      <c r="L14" s="4"/>
      <c r="M14" s="4"/>
      <c r="N14" s="4"/>
      <c r="O14" s="4"/>
      <c r="P14" s="4"/>
      <c r="Q14" s="9"/>
    </row>
    <row r="15" spans="2:18" x14ac:dyDescent="0.25">
      <c r="B15" s="6"/>
      <c r="C15" s="6"/>
      <c r="D15" s="67"/>
      <c r="E15" s="67"/>
      <c r="F15" s="67"/>
      <c r="G15" s="67"/>
      <c r="H15" s="67"/>
      <c r="I15" s="67"/>
      <c r="J15" s="21"/>
      <c r="K15" s="4"/>
      <c r="L15" s="4"/>
      <c r="M15" s="4"/>
      <c r="N15" s="4"/>
      <c r="O15" s="4"/>
      <c r="P15" s="4"/>
      <c r="Q15" s="9"/>
    </row>
    <row r="16" spans="2:18" x14ac:dyDescent="0.25">
      <c r="B16" s="6"/>
      <c r="C16" s="6"/>
      <c r="D16" s="67"/>
      <c r="E16" s="67"/>
      <c r="F16" s="67"/>
      <c r="G16" s="67"/>
      <c r="H16" s="67"/>
      <c r="I16" s="67"/>
      <c r="J16" s="21"/>
      <c r="K16" s="4"/>
      <c r="L16" s="4"/>
      <c r="M16" s="4"/>
      <c r="N16" s="4"/>
      <c r="O16" s="4"/>
      <c r="P16" s="4"/>
      <c r="Q16" s="9"/>
    </row>
    <row r="17" spans="2:17" x14ac:dyDescent="0.25">
      <c r="B17" s="6"/>
      <c r="C17" s="6"/>
      <c r="D17" s="67"/>
      <c r="E17" s="67"/>
      <c r="F17" s="67"/>
      <c r="G17" s="67"/>
      <c r="H17" s="67"/>
      <c r="I17" s="67"/>
      <c r="J17" s="21"/>
      <c r="K17" s="4"/>
      <c r="L17" s="4"/>
      <c r="M17" s="4"/>
      <c r="N17" s="4"/>
      <c r="O17" s="4"/>
      <c r="P17" s="4"/>
      <c r="Q17" s="9"/>
    </row>
    <row r="18" spans="2:17" x14ac:dyDescent="0.25">
      <c r="B18" s="6"/>
      <c r="C18" s="6"/>
      <c r="D18" s="67"/>
      <c r="E18" s="67"/>
      <c r="F18" s="67"/>
      <c r="G18" s="67"/>
      <c r="H18" s="67"/>
      <c r="I18" s="67"/>
      <c r="J18" s="21"/>
      <c r="K18" s="4"/>
      <c r="L18" s="4"/>
      <c r="M18" s="4"/>
      <c r="N18" s="4"/>
      <c r="O18" s="4"/>
      <c r="P18" s="4"/>
      <c r="Q18" s="9"/>
    </row>
    <row r="19" spans="2:17" x14ac:dyDescent="0.25">
      <c r="B19" s="6"/>
      <c r="C19" s="6"/>
      <c r="D19" s="67"/>
      <c r="E19" s="67"/>
      <c r="F19" s="67"/>
      <c r="G19" s="67"/>
      <c r="H19" s="67"/>
      <c r="I19" s="67"/>
      <c r="J19" s="21"/>
      <c r="K19" s="4"/>
      <c r="L19" s="4"/>
      <c r="M19" s="4"/>
      <c r="N19" s="4"/>
      <c r="O19" s="4"/>
      <c r="P19" s="4"/>
      <c r="Q19" s="9"/>
    </row>
    <row r="20" spans="2:17" x14ac:dyDescent="0.25">
      <c r="B20" s="6"/>
      <c r="C20" s="6"/>
      <c r="D20" s="67"/>
      <c r="E20" s="67"/>
      <c r="F20" s="67"/>
      <c r="G20" s="67"/>
      <c r="H20" s="67"/>
      <c r="I20" s="67"/>
      <c r="J20" s="21"/>
      <c r="K20" s="4"/>
      <c r="L20" s="4"/>
      <c r="M20" s="4"/>
      <c r="N20" s="4"/>
      <c r="O20" s="4"/>
      <c r="P20" s="4"/>
      <c r="Q20" s="9"/>
    </row>
    <row r="21" spans="2:17" x14ac:dyDescent="0.25">
      <c r="B21" s="6"/>
      <c r="C21" s="6"/>
      <c r="D21" s="67"/>
      <c r="E21" s="67"/>
      <c r="F21" s="67"/>
      <c r="G21" s="67"/>
      <c r="H21" s="67"/>
      <c r="I21" s="67"/>
      <c r="J21" s="21"/>
      <c r="K21" s="4"/>
      <c r="L21" s="4"/>
      <c r="M21" s="4"/>
      <c r="N21" s="4"/>
      <c r="O21" s="4"/>
      <c r="P21" s="4"/>
      <c r="Q21" s="9"/>
    </row>
    <row r="22" spans="2:17" x14ac:dyDescent="0.25">
      <c r="B22" s="6"/>
      <c r="C22" s="6"/>
      <c r="D22" s="67"/>
      <c r="E22" s="67"/>
      <c r="F22" s="67"/>
      <c r="G22" s="67"/>
      <c r="H22" s="67"/>
      <c r="I22" s="67"/>
      <c r="J22" s="21"/>
      <c r="K22" s="4"/>
      <c r="L22" s="4"/>
      <c r="M22" s="4"/>
      <c r="N22" s="4"/>
      <c r="O22" s="4"/>
      <c r="P22" s="4"/>
      <c r="Q22" s="9"/>
    </row>
    <row r="23" spans="2:17" x14ac:dyDescent="0.25">
      <c r="B23" s="6"/>
      <c r="C23" s="6"/>
      <c r="D23" s="67"/>
      <c r="E23" s="67"/>
      <c r="F23" s="67"/>
      <c r="G23" s="67"/>
      <c r="H23" s="67"/>
      <c r="I23" s="67"/>
      <c r="J23" s="21"/>
      <c r="K23" s="4"/>
      <c r="L23" s="4"/>
      <c r="M23" s="4"/>
      <c r="N23" s="4"/>
      <c r="O23" s="4"/>
      <c r="P23" s="4"/>
      <c r="Q23" s="9"/>
    </row>
    <row r="24" spans="2:17" x14ac:dyDescent="0.25">
      <c r="B24" s="6"/>
      <c r="C24" s="6"/>
      <c r="D24" s="67"/>
      <c r="E24" s="67"/>
      <c r="F24" s="67"/>
      <c r="G24" s="67"/>
      <c r="H24" s="67"/>
      <c r="I24" s="67"/>
      <c r="J24" s="21"/>
      <c r="K24" s="4"/>
      <c r="L24" s="4"/>
      <c r="M24" s="4"/>
      <c r="N24" s="4"/>
      <c r="O24" s="4"/>
      <c r="P24" s="4"/>
      <c r="Q24" s="92"/>
    </row>
    <row r="25" spans="2:17" x14ac:dyDescent="0.25">
      <c r="B25" s="6"/>
      <c r="C25" s="6"/>
      <c r="D25" s="67"/>
      <c r="E25" s="67"/>
      <c r="F25" s="67"/>
      <c r="G25" s="67"/>
      <c r="H25" s="67"/>
      <c r="I25" s="67"/>
      <c r="J25" s="21"/>
      <c r="K25" s="4"/>
      <c r="L25" s="4"/>
      <c r="M25" s="4"/>
      <c r="N25" s="4"/>
      <c r="O25" s="4"/>
      <c r="P25" s="4"/>
      <c r="Q25" s="92"/>
    </row>
    <row r="26" spans="2:17" x14ac:dyDescent="0.25">
      <c r="B26" s="28"/>
      <c r="C26" s="28"/>
      <c r="D26" s="67"/>
      <c r="E26" s="67"/>
      <c r="F26" s="67"/>
      <c r="G26" s="67"/>
      <c r="H26" s="67"/>
      <c r="I26" s="67"/>
      <c r="J26" s="21"/>
      <c r="K26" s="4"/>
      <c r="L26" s="4"/>
      <c r="M26" s="4"/>
      <c r="N26" s="4"/>
      <c r="O26" s="4"/>
      <c r="P26" s="4"/>
      <c r="Q26" s="92"/>
    </row>
    <row r="27" spans="2:17" x14ac:dyDescent="0.25">
      <c r="B27" s="28"/>
      <c r="C27" s="28"/>
      <c r="D27" s="67"/>
      <c r="E27" s="67"/>
      <c r="F27" s="67"/>
      <c r="G27" s="67"/>
      <c r="H27" s="67"/>
      <c r="I27" s="67"/>
      <c r="J27" s="21"/>
      <c r="K27" s="4"/>
      <c r="L27" s="4"/>
      <c r="M27" s="4"/>
      <c r="N27" s="4"/>
      <c r="O27" s="4"/>
      <c r="P27" s="4"/>
      <c r="Q27" s="92"/>
    </row>
    <row r="28" spans="2:17" x14ac:dyDescent="0.25">
      <c r="B28" s="6"/>
      <c r="C28" s="6"/>
      <c r="D28" s="67"/>
      <c r="E28" s="67"/>
      <c r="F28" s="67"/>
      <c r="G28" s="67"/>
      <c r="H28" s="67"/>
      <c r="I28" s="67"/>
      <c r="J28" s="20"/>
      <c r="K28" s="4"/>
      <c r="L28" s="4"/>
      <c r="M28" s="4"/>
      <c r="N28" s="4"/>
      <c r="O28" s="4"/>
      <c r="P28" s="4"/>
      <c r="Q28" s="92"/>
    </row>
    <row r="29" spans="2:17" x14ac:dyDescent="0.25">
      <c r="B29" s="6"/>
      <c r="C29" s="6"/>
      <c r="D29" s="67"/>
      <c r="E29" s="67"/>
      <c r="F29" s="67"/>
      <c r="G29" s="67"/>
      <c r="H29" s="67"/>
      <c r="I29" s="67"/>
      <c r="J29" s="20"/>
      <c r="K29" s="15"/>
      <c r="L29" s="15"/>
      <c r="M29" s="15"/>
      <c r="N29" s="15"/>
      <c r="O29" s="15"/>
      <c r="P29" s="15"/>
      <c r="Q29" s="92"/>
    </row>
    <row r="30" spans="2:17" x14ac:dyDescent="0.25">
      <c r="B30" s="6"/>
      <c r="C30" s="6"/>
      <c r="D30" s="67"/>
      <c r="E30" s="67"/>
      <c r="F30" s="67"/>
      <c r="G30" s="67"/>
      <c r="H30" s="67"/>
      <c r="I30" s="67"/>
      <c r="J30" s="20"/>
      <c r="K30" s="15"/>
      <c r="L30" s="15"/>
      <c r="M30" s="15"/>
      <c r="N30" s="15"/>
      <c r="O30" s="15"/>
      <c r="P30" s="15"/>
      <c r="Q30" s="92"/>
    </row>
    <row r="31" spans="2:17" x14ac:dyDescent="0.25">
      <c r="B31" s="6"/>
      <c r="C31" s="6"/>
      <c r="D31" s="67"/>
      <c r="E31" s="67"/>
      <c r="F31" s="67"/>
      <c r="G31" s="67"/>
      <c r="H31" s="67"/>
      <c r="I31" s="67"/>
      <c r="J31" s="20"/>
      <c r="K31" s="15"/>
      <c r="L31" s="15"/>
      <c r="M31" s="15"/>
      <c r="N31" s="15"/>
      <c r="O31" s="15"/>
      <c r="P31" s="15"/>
      <c r="Q31" s="92"/>
    </row>
    <row r="32" spans="2:17" x14ac:dyDescent="0.25">
      <c r="B32" s="6"/>
      <c r="C32" s="6"/>
      <c r="D32" s="67"/>
      <c r="E32" s="67"/>
      <c r="F32" s="67"/>
      <c r="G32" s="67"/>
      <c r="H32" s="67"/>
      <c r="I32" s="67"/>
      <c r="J32" s="20"/>
      <c r="K32" s="15"/>
      <c r="L32" s="15"/>
      <c r="M32" s="15"/>
      <c r="N32" s="15"/>
      <c r="O32" s="15"/>
      <c r="P32" s="15"/>
      <c r="Q32" s="92"/>
    </row>
    <row r="33" spans="2:17" x14ac:dyDescent="0.25">
      <c r="B33" s="6"/>
      <c r="C33" s="6"/>
      <c r="D33" s="67"/>
      <c r="E33" s="67"/>
      <c r="F33" s="67"/>
      <c r="G33" s="67"/>
      <c r="H33" s="67"/>
      <c r="I33" s="67"/>
      <c r="J33" s="20"/>
      <c r="K33" s="15"/>
      <c r="L33" s="15"/>
      <c r="M33" s="15"/>
      <c r="N33" s="15"/>
      <c r="O33" s="15"/>
      <c r="P33" s="15"/>
      <c r="Q33" s="92"/>
    </row>
    <row r="34" spans="2:17" x14ac:dyDescent="0.25">
      <c r="B34" s="17"/>
      <c r="C34" s="17"/>
      <c r="D34" s="77"/>
      <c r="E34" s="78"/>
      <c r="F34" s="78"/>
      <c r="G34" s="78"/>
      <c r="H34" s="78"/>
      <c r="I34" s="79"/>
      <c r="J34" s="20"/>
      <c r="K34" s="20"/>
      <c r="L34" s="20"/>
      <c r="M34" s="20"/>
      <c r="N34" s="20"/>
      <c r="O34" s="20"/>
      <c r="P34" s="18"/>
      <c r="Q34" s="92"/>
    </row>
    <row r="35" spans="2:17" x14ac:dyDescent="0.25">
      <c r="B35" s="6"/>
      <c r="C35" s="6"/>
      <c r="D35" s="67"/>
      <c r="E35" s="67"/>
      <c r="F35" s="67"/>
      <c r="G35" s="67"/>
      <c r="H35" s="67"/>
      <c r="I35" s="67"/>
      <c r="J35" s="20"/>
      <c r="K35" s="15"/>
      <c r="L35" s="15"/>
      <c r="M35" s="15"/>
      <c r="N35" s="15"/>
      <c r="O35" s="15"/>
      <c r="P35" s="15"/>
      <c r="Q35" s="92"/>
    </row>
    <row r="36" spans="2:17" x14ac:dyDescent="0.25">
      <c r="B36" s="6"/>
      <c r="C36" s="6"/>
      <c r="D36" s="67"/>
      <c r="E36" s="67"/>
      <c r="F36" s="67"/>
      <c r="G36" s="67"/>
      <c r="H36" s="67"/>
      <c r="I36" s="67"/>
      <c r="J36" s="20"/>
      <c r="K36" s="15"/>
      <c r="L36" s="15"/>
      <c r="M36" s="15"/>
      <c r="N36" s="15"/>
      <c r="O36" s="15"/>
      <c r="P36" s="15"/>
      <c r="Q36" s="92"/>
    </row>
    <row r="37" spans="2:17" x14ac:dyDescent="0.25">
      <c r="B37" s="6"/>
      <c r="C37" s="6"/>
      <c r="D37" s="67"/>
      <c r="E37" s="67"/>
      <c r="F37" s="67"/>
      <c r="G37" s="67"/>
      <c r="H37" s="67"/>
      <c r="I37" s="67"/>
      <c r="J37" s="21"/>
      <c r="K37" s="15"/>
      <c r="L37" s="15"/>
      <c r="M37" s="15"/>
      <c r="N37" s="15"/>
      <c r="O37" s="15"/>
      <c r="P37" s="15"/>
      <c r="Q37" s="92"/>
    </row>
    <row r="38" spans="2:17" x14ac:dyDescent="0.25">
      <c r="B38" s="6"/>
      <c r="C38" s="6"/>
      <c r="D38" s="67"/>
      <c r="E38" s="67"/>
      <c r="F38" s="67"/>
      <c r="G38" s="67"/>
      <c r="H38" s="67"/>
      <c r="I38" s="67"/>
      <c r="J38" s="20"/>
      <c r="K38" s="15"/>
      <c r="L38" s="15"/>
      <c r="M38" s="15"/>
      <c r="N38" s="15"/>
      <c r="O38" s="15"/>
      <c r="P38" s="15"/>
      <c r="Q38" s="92"/>
    </row>
    <row r="39" spans="2:17" x14ac:dyDescent="0.25">
      <c r="B39" s="6"/>
      <c r="C39" s="6"/>
      <c r="D39" s="67"/>
      <c r="E39" s="67"/>
      <c r="F39" s="67"/>
      <c r="G39" s="67"/>
      <c r="H39" s="67"/>
      <c r="I39" s="67"/>
      <c r="J39" s="4"/>
      <c r="K39" s="4"/>
      <c r="L39" s="4"/>
      <c r="M39" s="4"/>
      <c r="N39" s="4"/>
      <c r="O39" s="4"/>
      <c r="P39" s="4"/>
      <c r="Q39" s="92"/>
    </row>
    <row r="40" spans="2:17" x14ac:dyDescent="0.25">
      <c r="B40" s="6"/>
      <c r="C40" s="6"/>
      <c r="D40" s="67"/>
      <c r="E40" s="67"/>
      <c r="F40" s="67"/>
      <c r="G40" s="67"/>
      <c r="H40" s="67"/>
      <c r="I40" s="67"/>
      <c r="J40" s="4"/>
      <c r="K40" s="4"/>
      <c r="L40" s="34"/>
      <c r="M40" s="34"/>
      <c r="N40" s="34"/>
      <c r="O40" s="34"/>
      <c r="P40" s="34"/>
      <c r="Q40" s="92"/>
    </row>
    <row r="41" spans="2:17" x14ac:dyDescent="0.25">
      <c r="B41" s="6"/>
      <c r="C41" s="6"/>
      <c r="D41" s="76"/>
      <c r="E41" s="76"/>
      <c r="F41" s="76"/>
      <c r="G41" s="76"/>
      <c r="H41" s="76"/>
      <c r="I41" s="76"/>
      <c r="J41" s="4"/>
      <c r="K41" s="4"/>
      <c r="L41" s="4"/>
      <c r="M41" s="4"/>
      <c r="N41" s="4"/>
      <c r="O41" s="4"/>
      <c r="P41" s="4"/>
      <c r="Q41" s="92"/>
    </row>
    <row r="42" spans="2:17" x14ac:dyDescent="0.25">
      <c r="B42" s="6"/>
      <c r="C42" s="6"/>
      <c r="D42" s="76"/>
      <c r="E42" s="76"/>
      <c r="F42" s="76"/>
      <c r="G42" s="76"/>
      <c r="H42" s="76"/>
      <c r="I42" s="76"/>
      <c r="J42" s="4"/>
      <c r="K42" s="4"/>
      <c r="L42" s="4"/>
      <c r="M42" s="4"/>
      <c r="N42" s="4"/>
      <c r="O42" s="4"/>
      <c r="P42" s="4"/>
      <c r="Q42" s="92"/>
    </row>
    <row r="43" spans="2:17" x14ac:dyDescent="0.25">
      <c r="B43" s="6"/>
      <c r="C43" s="6"/>
      <c r="D43" s="76"/>
      <c r="E43" s="76"/>
      <c r="F43" s="76"/>
      <c r="G43" s="76"/>
      <c r="H43" s="76"/>
      <c r="I43" s="76"/>
      <c r="J43" s="4"/>
      <c r="K43" s="4"/>
      <c r="L43" s="4"/>
      <c r="M43" s="4"/>
      <c r="N43" s="4"/>
      <c r="O43" s="4"/>
      <c r="P43" s="4"/>
      <c r="Q43" s="92"/>
    </row>
    <row r="44" spans="2:17" x14ac:dyDescent="0.25">
      <c r="B44" s="6"/>
      <c r="C44" s="6"/>
      <c r="D44" s="76"/>
      <c r="E44" s="76"/>
      <c r="F44" s="76"/>
      <c r="G44" s="76"/>
      <c r="H44" s="76"/>
      <c r="I44" s="76"/>
      <c r="J44" s="4"/>
      <c r="K44" s="4"/>
      <c r="L44" s="4"/>
      <c r="M44" s="4"/>
      <c r="N44" s="4"/>
      <c r="O44" s="4"/>
      <c r="P44" s="4"/>
      <c r="Q44" s="92"/>
    </row>
    <row r="45" spans="2:17" x14ac:dyDescent="0.25">
      <c r="B45" s="6"/>
      <c r="C45" s="6"/>
      <c r="D45" s="76"/>
      <c r="E45" s="76"/>
      <c r="F45" s="76"/>
      <c r="G45" s="76"/>
      <c r="H45" s="76"/>
      <c r="I45" s="76"/>
      <c r="J45" s="4"/>
      <c r="K45" s="4"/>
      <c r="L45" s="4"/>
      <c r="M45" s="4"/>
      <c r="N45" s="4"/>
      <c r="O45" s="4"/>
      <c r="P45" s="4"/>
      <c r="Q45" s="92"/>
    </row>
    <row r="46" spans="2:17" x14ac:dyDescent="0.25">
      <c r="B46" s="6"/>
      <c r="C46" s="6"/>
      <c r="D46" s="76"/>
      <c r="E46" s="76"/>
      <c r="F46" s="76"/>
      <c r="G46" s="76"/>
      <c r="H46" s="76"/>
      <c r="I46" s="76"/>
      <c r="J46" s="4"/>
      <c r="K46" s="4"/>
      <c r="L46" s="4"/>
      <c r="M46" s="4"/>
      <c r="N46" s="4"/>
      <c r="O46" s="4"/>
      <c r="P46" s="4"/>
      <c r="Q46" s="92"/>
    </row>
    <row r="47" spans="2:17" x14ac:dyDescent="0.25">
      <c r="B47" s="6"/>
      <c r="C47" s="7"/>
      <c r="D47" s="76"/>
      <c r="E47" s="76"/>
      <c r="F47" s="76"/>
      <c r="G47" s="76"/>
      <c r="H47" s="76"/>
      <c r="I47" s="76"/>
      <c r="J47" s="4"/>
      <c r="K47" s="4"/>
      <c r="L47" s="4"/>
      <c r="M47" s="4"/>
      <c r="N47" s="4"/>
      <c r="O47" s="4"/>
      <c r="P47" s="4"/>
      <c r="Q47" s="92"/>
    </row>
    <row r="48" spans="2:17" x14ac:dyDescent="0.25">
      <c r="B48" s="6"/>
      <c r="C48" s="7"/>
      <c r="D48" s="76"/>
      <c r="E48" s="76"/>
      <c r="F48" s="76"/>
      <c r="G48" s="76"/>
      <c r="H48" s="76"/>
      <c r="I48" s="76"/>
      <c r="J48" s="4"/>
      <c r="K48" s="4"/>
      <c r="L48" s="4"/>
      <c r="M48" s="4"/>
      <c r="N48" s="4"/>
      <c r="O48" s="4"/>
      <c r="P48" s="4"/>
      <c r="Q48" s="92"/>
    </row>
    <row r="49" spans="3:17" x14ac:dyDescent="0.25">
      <c r="C49" s="73"/>
      <c r="D49" s="73"/>
      <c r="E49" s="1"/>
      <c r="H49" s="83" t="s">
        <v>19</v>
      </c>
      <c r="I49" s="83"/>
      <c r="J49" s="10">
        <f>COUNTIF(J9:J48,"&gt;=70")</f>
        <v>3</v>
      </c>
      <c r="K49" s="51">
        <f t="shared" ref="K49:Q49" si="1">COUNTIF(K9:K48,"&gt;=70")</f>
        <v>3</v>
      </c>
      <c r="L49" s="51">
        <f t="shared" si="1"/>
        <v>3</v>
      </c>
      <c r="M49" s="51">
        <f t="shared" si="1"/>
        <v>3</v>
      </c>
      <c r="N49" s="51">
        <f t="shared" si="1"/>
        <v>3</v>
      </c>
      <c r="O49" s="51">
        <f t="shared" si="1"/>
        <v>0</v>
      </c>
      <c r="P49" s="51">
        <f t="shared" si="1"/>
        <v>0</v>
      </c>
      <c r="Q49" s="51">
        <f t="shared" si="1"/>
        <v>3</v>
      </c>
    </row>
    <row r="50" spans="3:17" x14ac:dyDescent="0.25">
      <c r="C50" s="73"/>
      <c r="D50" s="73"/>
      <c r="E50" s="8"/>
      <c r="H50" s="84" t="s">
        <v>20</v>
      </c>
      <c r="I50" s="84"/>
      <c r="J50" s="11">
        <f t="shared" ref="J50:Q50" si="2">COUNTIF(J9:J48,"&lt;70")</f>
        <v>0</v>
      </c>
      <c r="K50" s="50">
        <f t="shared" si="2"/>
        <v>0</v>
      </c>
      <c r="L50" s="50">
        <f t="shared" si="2"/>
        <v>0</v>
      </c>
      <c r="M50" s="65">
        <f>COUNTIF(M9:M11,"&lt;70")</f>
        <v>0</v>
      </c>
      <c r="N50" s="50">
        <f t="shared" si="2"/>
        <v>0</v>
      </c>
      <c r="O50" s="50">
        <f t="shared" si="2"/>
        <v>0</v>
      </c>
      <c r="P50" s="50">
        <f t="shared" si="2"/>
        <v>0</v>
      </c>
      <c r="Q50" s="50">
        <f t="shared" si="2"/>
        <v>0</v>
      </c>
    </row>
    <row r="51" spans="3:17" x14ac:dyDescent="0.25">
      <c r="C51" s="73"/>
      <c r="D51" s="73"/>
      <c r="E51" s="73"/>
      <c r="H51" s="84" t="s">
        <v>21</v>
      </c>
      <c r="I51" s="84"/>
      <c r="J51" s="11">
        <f t="shared" ref="J51:Q51" si="3">COUNT(J9:J48)</f>
        <v>3</v>
      </c>
      <c r="K51" s="50">
        <f t="shared" si="3"/>
        <v>3</v>
      </c>
      <c r="L51" s="50">
        <f t="shared" si="3"/>
        <v>3</v>
      </c>
      <c r="M51" s="65">
        <f>COUNT(M9:M11)</f>
        <v>3</v>
      </c>
      <c r="N51" s="50">
        <f t="shared" si="3"/>
        <v>3</v>
      </c>
      <c r="O51" s="50">
        <f t="shared" si="3"/>
        <v>0</v>
      </c>
      <c r="P51" s="50">
        <f t="shared" si="3"/>
        <v>0</v>
      </c>
      <c r="Q51" s="50">
        <f t="shared" si="3"/>
        <v>3</v>
      </c>
    </row>
    <row r="52" spans="3:17" x14ac:dyDescent="0.25">
      <c r="C52" s="73"/>
      <c r="D52" s="73"/>
      <c r="E52" s="1"/>
      <c r="H52" s="87" t="s">
        <v>16</v>
      </c>
      <c r="I52" s="87"/>
      <c r="J52" s="12">
        <f>J49/J51</f>
        <v>1</v>
      </c>
      <c r="K52" s="13">
        <f t="shared" ref="K52:Q52" si="4">K49/K51</f>
        <v>1</v>
      </c>
      <c r="L52" s="13">
        <f t="shared" si="4"/>
        <v>1</v>
      </c>
      <c r="M52" s="13">
        <f t="shared" si="4"/>
        <v>1</v>
      </c>
      <c r="N52" s="13">
        <f t="shared" si="4"/>
        <v>1</v>
      </c>
      <c r="O52" s="13" t="e">
        <f t="shared" si="4"/>
        <v>#DIV/0!</v>
      </c>
      <c r="P52" s="13" t="e">
        <f t="shared" si="4"/>
        <v>#DIV/0!</v>
      </c>
      <c r="Q52" s="13">
        <f t="shared" si="4"/>
        <v>1</v>
      </c>
    </row>
    <row r="53" spans="3:17" x14ac:dyDescent="0.25">
      <c r="C53" s="73"/>
      <c r="D53" s="73"/>
      <c r="E53" s="1"/>
      <c r="H53" s="87" t="s">
        <v>17</v>
      </c>
      <c r="I53" s="87"/>
      <c r="J53" s="12">
        <f>J50/J51</f>
        <v>0</v>
      </c>
      <c r="K53" s="12">
        <f t="shared" ref="K53:Q53" si="5">K50/K51</f>
        <v>0</v>
      </c>
      <c r="L53" s="13">
        <f t="shared" si="5"/>
        <v>0</v>
      </c>
      <c r="M53" s="13">
        <f t="shared" si="5"/>
        <v>0</v>
      </c>
      <c r="N53" s="13">
        <f t="shared" si="5"/>
        <v>0</v>
      </c>
      <c r="O53" s="13" t="e">
        <f t="shared" si="5"/>
        <v>#DIV/0!</v>
      </c>
      <c r="P53" s="13" t="e">
        <f t="shared" si="5"/>
        <v>#DIV/0!</v>
      </c>
      <c r="Q53" s="13">
        <f t="shared" si="5"/>
        <v>0</v>
      </c>
    </row>
    <row r="54" spans="3:17" x14ac:dyDescent="0.25">
      <c r="C54" s="73"/>
      <c r="D54" s="73"/>
      <c r="E54" s="8"/>
    </row>
    <row r="55" spans="3:17" x14ac:dyDescent="0.25">
      <c r="C55" s="1"/>
      <c r="D55" s="1"/>
      <c r="E55" s="8"/>
    </row>
    <row r="56" spans="3:17" x14ac:dyDescent="0.25">
      <c r="J56" s="85"/>
      <c r="K56" s="85"/>
      <c r="L56" s="85"/>
      <c r="M56" s="85"/>
      <c r="N56" s="85"/>
      <c r="O56" s="85"/>
      <c r="P56" s="85"/>
    </row>
    <row r="57" spans="3:17" x14ac:dyDescent="0.25">
      <c r="J57" s="86" t="s">
        <v>18</v>
      </c>
      <c r="K57" s="86"/>
      <c r="L57" s="86"/>
      <c r="M57" s="86"/>
      <c r="N57" s="86"/>
      <c r="O57" s="86"/>
      <c r="P57" s="86"/>
    </row>
  </sheetData>
  <mergeCells count="62">
    <mergeCell ref="J57:P57"/>
    <mergeCell ref="C50:D50"/>
    <mergeCell ref="I6:J6"/>
    <mergeCell ref="K6:P6"/>
    <mergeCell ref="C3:P3"/>
    <mergeCell ref="C53:D53"/>
    <mergeCell ref="C54:D54"/>
    <mergeCell ref="C52:D52"/>
    <mergeCell ref="C51:E51"/>
    <mergeCell ref="H49:I49"/>
    <mergeCell ref="H50:I50"/>
    <mergeCell ref="H51:I51"/>
    <mergeCell ref="H52:I52"/>
    <mergeCell ref="H53:I53"/>
    <mergeCell ref="J56:P56"/>
    <mergeCell ref="D4:G4"/>
    <mergeCell ref="J4:K4"/>
    <mergeCell ref="N4:O4"/>
    <mergeCell ref="D6:G6"/>
    <mergeCell ref="D8:I8"/>
    <mergeCell ref="D22:I22"/>
    <mergeCell ref="D10:I10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B2:P2"/>
    <mergeCell ref="D47:I47"/>
    <mergeCell ref="D48:I48"/>
    <mergeCell ref="D29:I29"/>
    <mergeCell ref="D30:I30"/>
    <mergeCell ref="D31:I31"/>
    <mergeCell ref="D32:I32"/>
    <mergeCell ref="D41:I41"/>
    <mergeCell ref="D42:I42"/>
    <mergeCell ref="D43:I43"/>
    <mergeCell ref="D44:I44"/>
    <mergeCell ref="D45:I45"/>
    <mergeCell ref="D33:I33"/>
    <mergeCell ref="D23:I23"/>
    <mergeCell ref="D24:I24"/>
    <mergeCell ref="D25:I25"/>
    <mergeCell ref="D9:I9"/>
    <mergeCell ref="D11:I11"/>
    <mergeCell ref="D34:I34"/>
    <mergeCell ref="C49:D49"/>
    <mergeCell ref="D35:I35"/>
    <mergeCell ref="D36:I36"/>
    <mergeCell ref="D37:I37"/>
    <mergeCell ref="D38:I38"/>
    <mergeCell ref="D39:I39"/>
    <mergeCell ref="D40:I40"/>
    <mergeCell ref="D46:I46"/>
    <mergeCell ref="D26:I26"/>
    <mergeCell ref="D27:I27"/>
    <mergeCell ref="D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Análisis de Circuitos  GRUPO A</vt:lpstr>
      <vt:lpstr>Análisis de Circuitos  GRUPO B</vt:lpstr>
      <vt:lpstr> ELECTRONICA DE POTENCIA</vt:lpstr>
      <vt:lpstr>MICROCONTROLADORES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2024-06-06T05:44:26Z</cp:lastPrinted>
  <dcterms:created xsi:type="dcterms:W3CDTF">2023-03-14T19:16:59Z</dcterms:created>
  <dcterms:modified xsi:type="dcterms:W3CDTF">2024-06-20T03:10:58Z</dcterms:modified>
</cp:coreProperties>
</file>