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FINAL\"/>
    </mc:Choice>
  </mc:AlternateContent>
  <xr:revisionPtr revIDLastSave="0" documentId="13_ncr:1_{9E8AF377-3006-4C65-B222-CF1E5620A711}" xr6:coauthVersionLast="47" xr6:coauthVersionMax="47" xr10:uidLastSave="{00000000-0000-0000-0000-000000000000}"/>
  <bookViews>
    <workbookView xWindow="1950" yWindow="195" windowWidth="16500" windowHeight="10725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25" l="1"/>
  <c r="M26" i="25"/>
  <c r="K26" i="25"/>
  <c r="G26" i="25"/>
  <c r="F26" i="25"/>
  <c r="B10" i="25"/>
  <c r="B35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E26" i="25"/>
  <c r="E28" i="24"/>
  <c r="E25" i="23"/>
  <c r="E28" i="22"/>
  <c r="I28" i="10"/>
  <c r="L28" i="10"/>
  <c r="I26" i="25"/>
  <c r="J26" i="25"/>
  <c r="L26" i="25"/>
  <c r="H26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<sst xmlns="http://schemas.openxmlformats.org/spreadsheetml/2006/main" count="316" uniqueCount="51">
  <si>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</si>
  <si>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</si>
  <si>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</si>
  <si>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</si>
  <si>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</si>
  <si>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</si>
  <si>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</si>
  <si>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</si>
  <si>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</si>
  <si>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</si>
  <si>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</si>
  <si>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</si>
  <si>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</si>
  <si>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</si>
  <si>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</si>
  <si>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</si>
  <si>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</si>
  <si>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</si>
  <si>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</si>
  <si>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</si>
  <si>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</si>
  <si>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</si>
  <si>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</si>
  <si>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</si>
  <si>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</si>
  <si>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</si>
  <si>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</si>
  <si>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</si>
  <si>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</si>
  <si>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</si>
  <si>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</si>
  <si>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</si>
  <si>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</si>
  <si>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</si>
  <si>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MII. ESTEBAN DOMINGUEZ FISCAL</t>
  </si>
  <si>
    <t>602A</t>
  </si>
  <si>
    <t>DISEÑO E INGENIERÍA ASISTIDO
POR COMPUTADORA</t>
  </si>
  <si>
    <t>602B</t>
  </si>
  <si>
    <t>FORMULACION Y EVAL DE PROYECTOS</t>
  </si>
  <si>
    <t>802A</t>
  </si>
  <si>
    <t>MECANICA DE FLUIDOS</t>
  </si>
  <si>
    <t>402A</t>
  </si>
  <si>
    <t>DIBUJO ELECTROMECÁNICO</t>
  </si>
  <si>
    <t>202B</t>
  </si>
  <si>
    <t>FEB - JUN, 2024</t>
  </si>
  <si>
    <t>II</t>
  </si>
  <si>
    <t>III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</si>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</sst>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44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7"/>
      <c r="G14" s="7"/>
      <c r="H14" s="21"/>
      <c r="I14" s="21"/>
      <c r="J14" s="21"/>
      <c r="K14" s="21"/>
      <c r="L14" s="21"/>
      <c r="M14" s="21"/>
      <c r="N14" s="22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SUM(E15:E27)</f>
        <v>87</v>
      </c>
      <c r="F28" s="17">
        <f>SUM(F15:F27)</f>
        <v>0</v>
      </c>
      <c r="G28" s="17"/>
      <c r="H28" s="18"/>
      <c r="I28" s="17">
        <f t="shared" ref="I28" si="0">(E28-SUM(F28:G28))-K28</f>
        <v>87</v>
      </c>
      <c r="J28" s="18"/>
      <c r="K28" s="17">
        <f>SUM(K15:K27)</f>
        <v>0</v>
      </c>
      <c r="L28" s="18">
        <f t="shared" ref="L28" si="1">K28/E28</f>
        <v>0</v>
      </c>
      <c r="M28" s="17" t="e">
        <f>AVERAGE(M15:M27)</f>
        <v>#DIV/0!</v>
      </c>
      <c r="N28" s="19" t="e">
        <f>AVERAGE(N15:N27)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 - JUN, 2024</v>
      </c>
      <c r="M8" s="30"/>
      <c r="N8" s="30"/>
    </row>
    <row r="10" spans="1:14" x14ac:dyDescent="0.2">
      <c r="A10" s="4" t="s">
        <v>8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36</v>
      </c>
      <c r="B14" s="9" t="s">
        <v>21</v>
      </c>
      <c r="C14" s="9" t="s">
        <v>35</v>
      </c>
      <c r="D14" s="9" t="s">
        <v>32</v>
      </c>
      <c r="E14" s="9">
        <v>26</v>
      </c>
      <c r="F14" s="7">
        <v>24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 t="s">
        <v>45</v>
      </c>
      <c r="C15" s="9" t="s">
        <v>35</v>
      </c>
      <c r="D15" s="9" t="s">
        <v>32</v>
      </c>
      <c r="E15" s="9">
        <v>26</v>
      </c>
      <c r="F15" s="7">
        <v>20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8" t="s">
        <v>36</v>
      </c>
      <c r="B16" s="9" t="s">
        <v>46</v>
      </c>
      <c r="C16" s="9" t="s">
        <v>35</v>
      </c>
      <c r="D16" s="9" t="s">
        <v>32</v>
      </c>
      <c r="E16" s="9">
        <v>26</v>
      </c>
      <c r="F16" s="9">
        <v>21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8" t="s">
        <v>36</v>
      </c>
      <c r="B17" s="9" t="s">
        <v>21</v>
      </c>
      <c r="C17" s="9" t="s">
        <v>37</v>
      </c>
      <c r="D17" s="9" t="s">
        <v>32</v>
      </c>
      <c r="E17" s="9">
        <v>12</v>
      </c>
      <c r="F17" s="9">
        <v>6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8" t="s">
        <v>36</v>
      </c>
      <c r="B18" s="9" t="s">
        <v>45</v>
      </c>
      <c r="C18" s="9" t="s">
        <v>37</v>
      </c>
      <c r="D18" s="9" t="s">
        <v>32</v>
      </c>
      <c r="E18" s="9">
        <v>12</v>
      </c>
      <c r="F18" s="9">
        <v>8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ht="25.5" x14ac:dyDescent="0.2">
      <c r="A19" s="8" t="s">
        <v>36</v>
      </c>
      <c r="B19" s="9" t="s">
        <v>46</v>
      </c>
      <c r="C19" s="9" t="s">
        <v>37</v>
      </c>
      <c r="D19" s="9" t="s">
        <v>32</v>
      </c>
      <c r="E19" s="9">
        <v>12</v>
      </c>
      <c r="F19" s="9">
        <v>9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38</v>
      </c>
      <c r="B20" s="9" t="s">
        <v>21</v>
      </c>
      <c r="C20" s="9" t="s">
        <v>39</v>
      </c>
      <c r="D20" s="9" t="s">
        <v>32</v>
      </c>
      <c r="E20" s="9">
        <v>8</v>
      </c>
      <c r="F20" s="9">
        <v>3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 t="s">
        <v>38</v>
      </c>
      <c r="B21" s="9" t="s">
        <v>45</v>
      </c>
      <c r="C21" s="9" t="s">
        <v>39</v>
      </c>
      <c r="D21" s="9" t="s">
        <v>32</v>
      </c>
      <c r="E21" s="9">
        <v>8</v>
      </c>
      <c r="F21" s="9">
        <v>3</v>
      </c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 t="s">
        <v>40</v>
      </c>
      <c r="B22" s="9" t="s">
        <v>21</v>
      </c>
      <c r="C22" s="9" t="s">
        <v>41</v>
      </c>
      <c r="D22" s="9" t="s">
        <v>32</v>
      </c>
      <c r="E22" s="9">
        <v>33</v>
      </c>
      <c r="F22" s="9">
        <v>23</v>
      </c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 t="s">
        <v>40</v>
      </c>
      <c r="B23" s="9" t="s">
        <v>45</v>
      </c>
      <c r="C23" s="9" t="s">
        <v>41</v>
      </c>
      <c r="D23" s="9" t="s">
        <v>32</v>
      </c>
      <c r="E23" s="9">
        <v>33</v>
      </c>
      <c r="F23" s="9">
        <v>22</v>
      </c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 t="s">
        <v>42</v>
      </c>
      <c r="B24" s="9" t="s">
        <v>21</v>
      </c>
      <c r="C24" s="9" t="s">
        <v>43</v>
      </c>
      <c r="D24" s="9" t="s">
        <v>32</v>
      </c>
      <c r="E24" s="9">
        <v>34</v>
      </c>
      <c r="F24" s="9">
        <v>23</v>
      </c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 t="s">
        <v>42</v>
      </c>
      <c r="B25" s="9" t="s">
        <v>45</v>
      </c>
      <c r="C25" s="9" t="s">
        <v>43</v>
      </c>
      <c r="D25" s="9" t="s">
        <v>32</v>
      </c>
      <c r="E25" s="9">
        <v>34</v>
      </c>
      <c r="F25" s="9">
        <v>22</v>
      </c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 t="s">
        <v>42</v>
      </c>
      <c r="B26" s="9" t="s">
        <v>46</v>
      </c>
      <c r="C26" s="9" t="s">
        <v>43</v>
      </c>
      <c r="D26" s="9" t="s">
        <v>32</v>
      </c>
      <c r="E26" s="9">
        <v>34</v>
      </c>
      <c r="F26" s="9">
        <v>10</v>
      </c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298</v>
      </c>
      <c r="F28" s="17">
        <f>SUM(F14:F27)</f>
        <v>194</v>
      </c>
      <c r="G28" s="17">
        <f>SUM(G14:G27)</f>
        <v>0</v>
      </c>
      <c r="H28" s="18">
        <f>SUM(F28:G28)/E28</f>
        <v>0.65100671140939592</v>
      </c>
      <c r="I28" s="17">
        <f t="shared" ref="I28" si="0">(E28-SUM(F28:G28))-K28</f>
        <v>104</v>
      </c>
      <c r="J28" s="18">
        <f t="shared" ref="J28" si="1">I28/E28</f>
        <v>0.34899328859060402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10" zoomScale="85" zoomScaleNormal="85" zoomScaleSheetLayoutView="100" workbookViewId="0">
      <selection activeCell="A14" sqref="A14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 - JUN, 2024</v>
      </c>
      <c r="M8" s="30"/>
      <c r="N8" s="30"/>
    </row>
    <row r="10" spans="1:14" x14ac:dyDescent="0.2">
      <c r="A10" s="4" t="s">
        <v>8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36</v>
      </c>
      <c r="B14" s="9" t="s">
        <v>47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 t="s">
        <v>47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 t="s">
        <v>46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38</v>
      </c>
      <c r="B17" s="9" t="s">
        <v>47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40</v>
      </c>
      <c r="B18" s="9" t="s">
        <v>46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 t="s">
        <v>40</v>
      </c>
      <c r="B19" s="9" t="s">
        <v>47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40</v>
      </c>
      <c r="B20" s="9" t="s">
        <v>48</v>
      </c>
      <c r="C20" s="9" t="s">
        <v>41</v>
      </c>
      <c r="D20" s="9" t="s">
        <v>32</v>
      </c>
      <c r="E20" s="9">
        <v>33</v>
      </c>
      <c r="F20" s="9">
        <v>33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 t="s">
        <v>42</v>
      </c>
      <c r="B21" s="9" t="s">
        <v>47</v>
      </c>
      <c r="C21" s="9" t="s">
        <v>43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 t="s">
        <v>42</v>
      </c>
      <c r="B22" s="9" t="s">
        <v>48</v>
      </c>
      <c r="C22" s="9" t="s">
        <v>43</v>
      </c>
      <c r="D22" s="9" t="s">
        <v>32</v>
      </c>
      <c r="E22" s="9">
        <v>34</v>
      </c>
      <c r="F22" s="9">
        <v>34</v>
      </c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221</v>
      </c>
      <c r="F25" s="17">
        <f>SUM(F14:F24)</f>
        <v>221</v>
      </c>
      <c r="G25" s="17">
        <f>SUM(G14:G24)</f>
        <v>0</v>
      </c>
      <c r="H25" s="18">
        <f>SUM(F25:G25)/E25</f>
        <v>1</v>
      </c>
      <c r="I25" s="17">
        <f t="shared" ref="I25" si="0">(E25-SUM(F25:G25))-K25</f>
        <v>0</v>
      </c>
      <c r="J25" s="18">
        <f t="shared" ref="J25" si="1">I25/E25</f>
        <v>0</v>
      </c>
      <c r="K25" s="17">
        <f>SUM(K14:K24)</f>
        <v>0</v>
      </c>
      <c r="L25" s="18">
        <f t="shared" ref="L25" si="2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ht="62.25" customHeight="1" x14ac:dyDescent="0.2">
      <c r="B31" s="29"/>
      <c r="C31" s="29"/>
      <c r="D31" s="29"/>
      <c r="G31" s="30"/>
      <c r="H31" s="30"/>
      <c r="I31" s="30"/>
      <c r="J31" s="30"/>
    </row>
    <row r="32" spans="1:14" hidden="1" x14ac:dyDescent="0.2">
      <c r="A32" s="23" t="e">
        <v>#REF!</v>
      </c>
      <c r="B32" s="23"/>
      <c r="C32" s="6"/>
      <c r="E32" s="23"/>
      <c r="F32" s="23"/>
      <c r="G32" s="23"/>
      <c r="H32" s="23"/>
    </row>
    <row r="33" spans="2:10" hidden="1" x14ac:dyDescent="0.2"/>
    <row r="34" spans="2:10" ht="45" customHeight="1" x14ac:dyDescent="0.2">
      <c r="B34" s="24" t="str">
        <f>B10</f>
        <v>MII. GUILLERMO PALACIOS PITALUA</v>
      </c>
      <c r="C34" s="24"/>
      <c r="D34" s="24"/>
      <c r="E34" s="13"/>
      <c r="F34" s="13"/>
      <c r="G34" s="24" t="s">
        <v>34</v>
      </c>
      <c r="H34" s="24"/>
      <c r="I34" s="24"/>
      <c r="J34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 - JUN, 2024</v>
      </c>
      <c r="M8" s="30"/>
      <c r="N8" s="30"/>
    </row>
    <row r="10" spans="1:14" x14ac:dyDescent="0.2">
      <c r="A10" s="4" t="s">
        <v>8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36</v>
      </c>
      <c r="B14" s="9" t="s">
        <v>48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 t="s">
        <v>48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 t="s">
        <v>48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38</v>
      </c>
      <c r="B17" s="9" t="s">
        <v>49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40</v>
      </c>
      <c r="B18" s="9" t="s">
        <v>49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 t="s">
        <v>40</v>
      </c>
      <c r="B19" s="9" t="s">
        <v>50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42</v>
      </c>
      <c r="B20" s="9" t="s">
        <v>49</v>
      </c>
      <c r="C20" s="9" t="s">
        <v>43</v>
      </c>
      <c r="D20" s="9" t="s">
        <v>32</v>
      </c>
      <c r="E20" s="9">
        <v>34</v>
      </c>
      <c r="F20" s="9">
        <v>34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154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"/>
  <sheetViews>
    <sheetView tabSelected="1" topLeftCell="A9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 - JUN, 2024</v>
      </c>
      <c r="M8" s="30"/>
      <c r="N8" s="30"/>
    </row>
    <row r="10" spans="1:14" x14ac:dyDescent="0.2">
      <c r="A10" s="4" t="s">
        <v>8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36</v>
      </c>
      <c r="B14" s="9" t="s">
        <v>48</v>
      </c>
      <c r="C14" s="9" t="s">
        <v>35</v>
      </c>
      <c r="D14" s="9" t="s">
        <v>32</v>
      </c>
      <c r="E14" s="9">
        <v>26</v>
      </c>
      <c r="F14" s="9">
        <v>20</v>
      </c>
      <c r="G14" s="9">
        <v>6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82</v>
      </c>
      <c r="N14" s="15">
        <v>0.23</v>
      </c>
    </row>
    <row r="15" spans="1:14" s="11" customFormat="1" ht="25.5" x14ac:dyDescent="0.2">
      <c r="A15" s="8" t="s">
        <v>36</v>
      </c>
      <c r="B15" s="9" t="s">
        <v>48</v>
      </c>
      <c r="C15" s="9" t="s">
        <v>37</v>
      </c>
      <c r="D15" s="9" t="s">
        <v>32</v>
      </c>
      <c r="E15" s="9">
        <v>12</v>
      </c>
      <c r="F15" s="9">
        <v>6</v>
      </c>
      <c r="G15" s="9">
        <v>6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79</v>
      </c>
      <c r="N15" s="15">
        <v>0.21</v>
      </c>
    </row>
    <row r="16" spans="1:14" s="11" customFormat="1" x14ac:dyDescent="0.2">
      <c r="A16" s="8" t="s">
        <v>38</v>
      </c>
      <c r="B16" s="9" t="s">
        <v>49</v>
      </c>
      <c r="C16" s="9" t="s">
        <v>39</v>
      </c>
      <c r="D16" s="9" t="s">
        <v>32</v>
      </c>
      <c r="E16" s="9">
        <v>8</v>
      </c>
      <c r="F16" s="9">
        <v>3</v>
      </c>
      <c r="G16" s="9">
        <v>5</v>
      </c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71</v>
      </c>
      <c r="N16" s="15">
        <v>0.31</v>
      </c>
    </row>
    <row r="17" spans="1:14" s="11" customFormat="1" x14ac:dyDescent="0.2">
      <c r="A17" s="8" t="s">
        <v>40</v>
      </c>
      <c r="B17" s="9" t="s">
        <v>50</v>
      </c>
      <c r="C17" s="9" t="s">
        <v>41</v>
      </c>
      <c r="D17" s="9" t="s">
        <v>32</v>
      </c>
      <c r="E17" s="9">
        <v>33</v>
      </c>
      <c r="F17" s="9">
        <v>22</v>
      </c>
      <c r="G17" s="9">
        <v>11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76</v>
      </c>
      <c r="N17" s="15">
        <v>0.36</v>
      </c>
    </row>
    <row r="18" spans="1:14" s="11" customFormat="1" x14ac:dyDescent="0.2">
      <c r="A18" s="8" t="s">
        <v>42</v>
      </c>
      <c r="B18" s="9" t="s">
        <v>49</v>
      </c>
      <c r="C18" s="9" t="s">
        <v>43</v>
      </c>
      <c r="D18" s="9" t="s">
        <v>32</v>
      </c>
      <c r="E18" s="9">
        <v>34</v>
      </c>
      <c r="F18" s="9">
        <v>10</v>
      </c>
      <c r="G18" s="9">
        <v>24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78</v>
      </c>
      <c r="N18" s="15">
        <v>0.3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113</v>
      </c>
      <c r="F26" s="17">
        <f>SUM(F14:F25)</f>
        <v>61</v>
      </c>
      <c r="G26" s="17">
        <f>SUM(G14:G25)</f>
        <v>52</v>
      </c>
      <c r="H26" s="18">
        <f>SUM(F26:G26)/E26</f>
        <v>1</v>
      </c>
      <c r="I26" s="17">
        <f t="shared" ref="I26" si="0">(E26-SUM(F26:G26))-K26</f>
        <v>0</v>
      </c>
      <c r="J26" s="18">
        <f t="shared" ref="J26" si="1">I26/E26</f>
        <v>0</v>
      </c>
      <c r="K26" s="17">
        <f>SUM(K14:K25)</f>
        <v>0</v>
      </c>
      <c r="L26" s="18">
        <f t="shared" ref="L26" si="2">K26/E26</f>
        <v>0</v>
      </c>
      <c r="M26" s="17">
        <f>AVERAGE(M14:M25)</f>
        <v>77.2</v>
      </c>
      <c r="N26" s="19">
        <f>AVERAGE(N14:N25)</f>
        <v>0.28199999999999997</v>
      </c>
    </row>
    <row r="28" spans="1:14" ht="120" customHeight="1" x14ac:dyDescent="0.2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27</v>
      </c>
      <c r="C31" s="27"/>
      <c r="D31" s="27"/>
      <c r="G31" s="28" t="s">
        <v>28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MII. GUILLERMO PALACIOS PITALUA</v>
      </c>
      <c r="C35" s="24"/>
      <c r="D35" s="24"/>
      <c r="E35" s="13"/>
      <c r="F35" s="13"/>
      <c r="G35" s="24" t="s">
        <v>34</v>
      </c>
      <c r="H35" s="24"/>
      <c r="I35" s="24"/>
      <c r="J35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2024-06-14T16:57:19Z</dcterms:modified>
  <cp:category/>
  <cp:contentStatus/>
</cp:coreProperties>
</file>