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FINAL\"/>
    </mc:Choice>
  </mc:AlternateContent>
  <xr:revisionPtr revIDLastSave="0" documentId="13_ncr:1_{D6E650BF-4232-4429-9EFF-C5292A663D22}" xr6:coauthVersionLast="47" xr6:coauthVersionMax="47" xr10:uidLastSave="{00000000-0000-0000-0000-000000000000}"/>
  <bookViews>
    <workbookView xWindow="1950" yWindow="195" windowWidth="13830" windowHeight="10725" xr2:uid="{00000000-000D-0000-FFFF-FFFF00000000}"/>
  </bookViews>
  <sheets>
    <sheet name="MECFLUI402A" sheetId="6" r:id="rId1"/>
    <sheet name="FORMULAC802A" sheetId="3" r:id="rId2"/>
    <sheet name="DISEÑO602B" sheetId="4" r:id="rId3"/>
    <sheet name="DISEÑO602A" sheetId="5" r:id="rId4"/>
    <sheet name="DIBUJO202B" sheetId="1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31" i="6"/>
  <c r="D31" i="6"/>
  <c r="C32" i="6"/>
  <c r="D32" i="6"/>
  <c r="C33" i="6"/>
  <c r="D33" i="6"/>
  <c r="C34" i="6"/>
  <c r="D34" i="6"/>
  <c r="C35" i="6"/>
  <c r="D35" i="6"/>
  <c r="C36" i="6"/>
  <c r="D36" i="6"/>
  <c r="C37" i="6"/>
  <c r="D37" i="6"/>
  <c r="C38" i="6"/>
  <c r="D38" i="6"/>
  <c r="C39" i="6"/>
  <c r="D39" i="6"/>
  <c r="C40" i="6"/>
  <c r="D40" i="6"/>
  <c r="C41" i="6"/>
  <c r="D41" i="6"/>
  <c r="Q9" i="6"/>
  <c r="Q10" i="6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C9" i="3"/>
  <c r="D9" i="3"/>
  <c r="C10" i="3"/>
  <c r="D10" i="3"/>
  <c r="C11" i="3"/>
  <c r="D11" i="3"/>
  <c r="C12" i="3"/>
  <c r="D12" i="3"/>
  <c r="C13" i="3"/>
  <c r="D13" i="3"/>
  <c r="C14" i="3"/>
  <c r="C15" i="3"/>
  <c r="D15" i="3"/>
  <c r="C16" i="3"/>
  <c r="D16" i="3"/>
  <c r="D34" i="5"/>
  <c r="D26" i="5"/>
  <c r="D18" i="5"/>
  <c r="D19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C20" i="4"/>
  <c r="D20" i="4"/>
  <c r="Q23" i="5"/>
  <c r="Q24" i="5"/>
  <c r="Q25" i="5"/>
  <c r="Q26" i="5"/>
  <c r="Q27" i="5"/>
  <c r="Q28" i="5"/>
  <c r="Q29" i="5"/>
  <c r="Q30" i="5"/>
  <c r="Q31" i="5"/>
  <c r="Q32" i="5"/>
  <c r="Q33" i="5"/>
  <c r="Q34" i="5"/>
  <c r="D28" i="5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C27" i="5"/>
  <c r="D27" i="5"/>
  <c r="C28" i="5"/>
  <c r="C29" i="5"/>
  <c r="D29" i="5"/>
  <c r="C30" i="5"/>
  <c r="D30" i="5"/>
  <c r="C31" i="5"/>
  <c r="D31" i="5"/>
  <c r="C32" i="5"/>
  <c r="D32" i="5"/>
  <c r="C33" i="5"/>
  <c r="D33" i="5"/>
  <c r="C34" i="5"/>
  <c r="Q9" i="5"/>
  <c r="Q10" i="5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9" i="3"/>
  <c r="P10" i="1"/>
  <c r="P11" i="1"/>
  <c r="P12" i="1"/>
  <c r="P13" i="1"/>
  <c r="P14" i="1"/>
  <c r="P15" i="1"/>
  <c r="P16" i="1"/>
  <c r="P17" i="1"/>
  <c r="P18" i="1"/>
  <c r="P19" i="1"/>
  <c r="P20" i="1"/>
  <c r="P9" i="1"/>
  <c r="Q11" i="6" l="1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54" i="6" l="1"/>
  <c r="Q11" i="5" l="1"/>
  <c r="Q12" i="5"/>
  <c r="Q13" i="5"/>
  <c r="Q14" i="5"/>
  <c r="Q15" i="5"/>
  <c r="Q16" i="5"/>
  <c r="Q17" i="5"/>
  <c r="Q18" i="5"/>
  <c r="Q19" i="5"/>
  <c r="Q20" i="5"/>
  <c r="Q21" i="5"/>
  <c r="Q22" i="5"/>
  <c r="Q54" i="5"/>
  <c r="Q10" i="4"/>
  <c r="Q11" i="4"/>
  <c r="Q12" i="4"/>
  <c r="Q13" i="4"/>
  <c r="Q14" i="4"/>
  <c r="Q15" i="4"/>
  <c r="Q16" i="4"/>
  <c r="Q17" i="4"/>
  <c r="Q18" i="4"/>
  <c r="Q19" i="4"/>
  <c r="Q20" i="4"/>
  <c r="Q9" i="4"/>
  <c r="P54" i="1" l="1"/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L58" i="6" s="1"/>
  <c r="K55" i="6"/>
  <c r="J55" i="6"/>
  <c r="P54" i="6"/>
  <c r="P57" i="6" s="1"/>
  <c r="O54" i="6"/>
  <c r="O57" i="6" s="1"/>
  <c r="N54" i="6"/>
  <c r="M54" i="6"/>
  <c r="L54" i="6"/>
  <c r="L57" i="6" s="1"/>
  <c r="K54" i="6"/>
  <c r="K57" i="6" s="1"/>
  <c r="J54" i="6"/>
  <c r="B10" i="6"/>
  <c r="B11" i="6" s="1"/>
  <c r="B12" i="6" s="1"/>
  <c r="B13" i="6" s="1"/>
  <c r="B14" i="6" s="1"/>
  <c r="B15" i="6" s="1"/>
  <c r="B16" i="6" s="1"/>
  <c r="N56" i="5"/>
  <c r="M56" i="5"/>
  <c r="L56" i="5"/>
  <c r="K56" i="5"/>
  <c r="J56" i="5"/>
  <c r="N55" i="5"/>
  <c r="N58" i="5" s="1"/>
  <c r="M55" i="5"/>
  <c r="L55" i="5"/>
  <c r="K55" i="5"/>
  <c r="J55" i="5"/>
  <c r="N54" i="5"/>
  <c r="N57" i="5" s="1"/>
  <c r="M54" i="5"/>
  <c r="M57" i="5" s="1"/>
  <c r="L54" i="5"/>
  <c r="K54" i="5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J54" i="4"/>
  <c r="P53" i="4"/>
  <c r="O53" i="4"/>
  <c r="N53" i="4"/>
  <c r="N56" i="4" s="1"/>
  <c r="M53" i="4"/>
  <c r="M56" i="4" s="1"/>
  <c r="L53" i="4"/>
  <c r="K53" i="4"/>
  <c r="J5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O56" i="3"/>
  <c r="N56" i="3"/>
  <c r="M56" i="3"/>
  <c r="L56" i="3"/>
  <c r="K56" i="3"/>
  <c r="J56" i="3"/>
  <c r="O55" i="3"/>
  <c r="N55" i="3"/>
  <c r="M55" i="3"/>
  <c r="M58" i="3" s="1"/>
  <c r="L55" i="3"/>
  <c r="K55" i="3"/>
  <c r="J55" i="3"/>
  <c r="O54" i="3"/>
  <c r="N54" i="3"/>
  <c r="M54" i="3"/>
  <c r="M57" i="3" s="1"/>
  <c r="L54" i="3"/>
  <c r="L57" i="3" s="1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J56" i="4" l="1"/>
  <c r="B17" i="6"/>
  <c r="B18" i="6" s="1"/>
  <c r="B19" i="6" s="1"/>
  <c r="J58" i="6"/>
  <c r="L58" i="3"/>
  <c r="M57" i="4"/>
  <c r="M58" i="5"/>
  <c r="J57" i="6"/>
  <c r="K58" i="6"/>
  <c r="K57" i="5"/>
  <c r="L58" i="5"/>
  <c r="K58" i="5"/>
  <c r="L57" i="5"/>
  <c r="Q56" i="5"/>
  <c r="J58" i="5"/>
  <c r="M57" i="6"/>
  <c r="N58" i="6"/>
  <c r="N57" i="6"/>
  <c r="O57" i="4"/>
  <c r="K56" i="4"/>
  <c r="O56" i="4"/>
  <c r="L57" i="4"/>
  <c r="P57" i="4"/>
  <c r="K57" i="4"/>
  <c r="L56" i="4"/>
  <c r="P56" i="4"/>
  <c r="Q55" i="4"/>
  <c r="N58" i="3"/>
  <c r="N57" i="3"/>
  <c r="K58" i="3"/>
  <c r="O58" i="3"/>
  <c r="K57" i="3"/>
  <c r="O57" i="3"/>
  <c r="J57" i="3"/>
  <c r="J58" i="3"/>
  <c r="Q56" i="6"/>
  <c r="M58" i="6"/>
  <c r="O58" i="6"/>
  <c r="Q55" i="6"/>
  <c r="Q55" i="5"/>
  <c r="J57" i="4"/>
  <c r="Q53" i="4"/>
  <c r="Q56" i="4" s="1"/>
  <c r="Q54" i="4"/>
  <c r="Q54" i="3"/>
  <c r="Q57" i="3" s="1"/>
  <c r="Q55" i="3"/>
  <c r="Q58" i="3" s="1"/>
  <c r="K56" i="1"/>
  <c r="L56" i="1"/>
  <c r="M56" i="1"/>
  <c r="N56" i="1"/>
  <c r="O56" i="1"/>
  <c r="J56" i="1"/>
  <c r="K55" i="1"/>
  <c r="L55" i="1"/>
  <c r="M55" i="1"/>
  <c r="N55" i="1"/>
  <c r="O55" i="1"/>
  <c r="K54" i="1"/>
  <c r="L54" i="1"/>
  <c r="M54" i="1"/>
  <c r="N54" i="1"/>
  <c r="O54" i="1"/>
  <c r="J55" i="1"/>
  <c r="J54" i="1"/>
  <c r="Q58" i="6" l="1"/>
  <c r="Q58" i="5"/>
  <c r="B20" i="6"/>
  <c r="B21" i="6" s="1"/>
  <c r="B22" i="6" s="1"/>
  <c r="B23" i="6" s="1"/>
  <c r="B24" i="6" s="1"/>
  <c r="B25" i="6" s="1"/>
  <c r="Q57" i="5"/>
  <c r="Q57" i="6"/>
  <c r="Q57" i="4"/>
  <c r="B26" i="6" l="1"/>
  <c r="B27" i="6" s="1"/>
  <c r="B28" i="6" s="1"/>
  <c r="B29" i="6" s="1"/>
  <c r="K58" i="1"/>
  <c r="L58" i="1"/>
  <c r="M58" i="1"/>
  <c r="N58" i="1"/>
  <c r="O58" i="1"/>
  <c r="K57" i="1"/>
  <c r="L57" i="1"/>
  <c r="M57" i="1"/>
  <c r="N57" i="1"/>
  <c r="O57" i="1"/>
  <c r="J58" i="1"/>
  <c r="J57" i="1"/>
  <c r="B30" i="6" l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1"/>
  <c r="P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8" i="1" l="1"/>
  <c r="P57" i="1"/>
</calcChain>
</file>

<file path=xl/sharedStrings.xml><?xml version="1.0" encoding="utf-8"?>
<sst xmlns="http://schemas.openxmlformats.org/spreadsheetml/2006/main" count="374" uniqueCount="105">
  <si>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</si>
  <si>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</si>
  <si>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</si>
  <si>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</si>
  <si>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</si>
  <si>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</si>
  <si>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</si>
  <si>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</si>
  <si>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</si>
  <si>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</si>
  <si>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</si>
  <si>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</si>
  <si>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</si>
  <si>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</si>
  <si>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</si>
  <si>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</si>
  <si>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</si>
  <si>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</si>
  <si>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</si>
  <si>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</si>
  <si>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</si>
  <si>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</si>
  <si>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</si>
  <si>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</si>
  <si>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ALEJANDRO OLIVERIO COPETE PAXTIAN</t>
  </si>
  <si>
    <t>221U0143</t>
  </si>
  <si>
    <t>BENITEZ CASTRO MIGUEL ANGEL</t>
  </si>
  <si>
    <t>221U0257</t>
  </si>
  <si>
    <t>CRUZ MARTINEZ ARTURO</t>
  </si>
  <si>
    <t>221U0166</t>
  </si>
  <si>
    <t>ORTEGA CABRERA ALEXIS DE JESUS</t>
  </si>
  <si>
    <t>221U0841</t>
  </si>
  <si>
    <t>PATLAX ALARCON MOISES</t>
  </si>
  <si>
    <t>221U0169</t>
  </si>
  <si>
    <t>221U0180</t>
  </si>
  <si>
    <t>XOLO ARRES BRANDON EMMANUEL</t>
  </si>
  <si>
    <t>PEREZ TRUJILLO JESUS</t>
  </si>
  <si>
    <t>FEB -JUN 2024</t>
  </si>
  <si>
    <t>402 A</t>
  </si>
  <si>
    <t>602 B</t>
  </si>
  <si>
    <t>MAQUINAS Y EQUIPOS TERMICOS II</t>
  </si>
  <si>
    <t>DIBUJO ELECTROMECÁNICO</t>
  </si>
  <si>
    <t>202 B</t>
  </si>
  <si>
    <t>MII. GUILLERMO PALACIOS PITALUA</t>
  </si>
  <si>
    <t>231U0087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</si>
  <si>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</si>
  <si>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</si>
  <si>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</si>
  <si>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</si>
  <si>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</si>
  <si>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</si>
  <si>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</si>
  <si>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</si>
  <si>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</si>
  <si>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231U0108</t>
  </si>
  <si>
    <t>231U0035</t>
  </si>
  <si>
    <t>231U0111</t>
  </si>
  <si>
    <t>231U0113</t>
  </si>
  <si>
    <t>231U0656</t>
  </si>
  <si>
    <t>231U0344</t>
  </si>
  <si>
    <t>231U0115</t>
  </si>
  <si>
    <t>231U0053</t>
  </si>
  <si>
    <t>231U0120</t>
  </si>
  <si>
    <t>231U0121</t>
  </si>
  <si>
    <t>231U0123</t>
  </si>
  <si>
    <t>231U0356</t>
  </si>
  <si>
    <t>231U0128</t>
  </si>
  <si>
    <t>231U0130</t>
  </si>
  <si>
    <t>231U0132</t>
  </si>
  <si>
    <t>231U0663</t>
  </si>
  <si>
    <t>231U0134</t>
  </si>
  <si>
    <t>231U0612</t>
  </si>
  <si>
    <t>ANDRADE PONCE DANIEL</t>
  </si>
  <si>
    <t>CAMPOS MARTÍNEZ CARLOS ALEXI</t>
  </si>
  <si>
    <t>CANELA JIMENEZ ERIK</t>
  </si>
  <si>
    <t>CARRION CRUZ YURIDIA JETZABETH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</si>
  <si>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</si>
  <si>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</si>
  <si>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</si>
  <si>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</si>
  <si>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</si>
  <si>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</si>
  <si>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</si>
  <si>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</si>
  <si>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</si>
  <si>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</si>
  <si>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JESÚS</t>
  </si>
  <si>
    <t>MARCIAL CATEMAXCA FROILAN</t>
  </si>
  <si>
    <t>MARTINEZ MARTINEZ JASIEL JESUS</t>
  </si>
  <si>
    <t>OBIL BUSTAMANTE LUIS ANGEL</t>
  </si>
  <si>
    <t>ORTEGA ANTELY FREDDY DAMIAN</t>
  </si>
  <si>
    <t>PEREZ MONTIEL JAIR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</si>
  <si>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</si>
  <si>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</si>
  <si>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</si>
  <si>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</si>
  <si>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</si>
  <si>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</si>
  <si>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</si>
  <si>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</si>
  <si>
    <t>DISEÑO E INGENIERÍA ASISTIDO POR COMP</t>
  </si>
  <si>
    <t>602 A</t>
  </si>
  <si>
    <t>FORMULACION Y EVAL. DE PROYECTOS</t>
  </si>
  <si>
    <t>802 A</t>
  </si>
  <si>
    <t>MECANICA DE FLUIDOS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</si>
</sst>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"/>
    </font>
    <font>
      <sz val="11"/>
      <name val="Calib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11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8" fillId="0" borderId="8" xfId="2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8" xfId="2" applyFont="1" applyBorder="1" applyAlignment="1">
      <alignment horizontal="left" vertical="top" wrapText="1"/>
    </xf>
    <xf numFmtId="0" fontId="7" fillId="0" borderId="7" xfId="2" applyFont="1" applyBorder="1" applyAlignment="1">
      <alignment vertical="top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9" fillId="0" borderId="8" xfId="2" applyFont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7" fillId="0" borderId="9" xfId="2" applyFont="1" applyBorder="1" applyAlignment="1">
      <alignment vertical="top"/>
    </xf>
    <xf numFmtId="0" fontId="7" fillId="0" borderId="6" xfId="2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8" fillId="0" borderId="11" xfId="2" applyFont="1" applyBorder="1" applyAlignment="1">
      <alignment horizontal="left" vertical="top" wrapText="1"/>
    </xf>
    <xf numFmtId="0" fontId="0" fillId="4" borderId="15" xfId="0" applyFill="1" applyBorder="1"/>
    <xf numFmtId="0" fontId="0" fillId="0" borderId="15" xfId="0" applyBorder="1"/>
    <xf numFmtId="0" fontId="8" fillId="0" borderId="11" xfId="2" applyFont="1" applyBorder="1" applyAlignment="1" applyProtection="1">
      <alignment horizontal="center" vertical="top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8" fillId="0" borderId="4" xfId="2" applyFont="1" applyBorder="1" applyAlignment="1" applyProtection="1">
      <alignment horizontal="left" vertical="top" wrapText="1"/>
      <protection locked="0"/>
    </xf>
    <xf numFmtId="0" fontId="8" fillId="0" borderId="2" xfId="2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13" fillId="0" borderId="11" xfId="3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9" xfId="2" applyFont="1" applyBorder="1" applyAlignment="1">
      <alignment vertical="top"/>
    </xf>
    <xf numFmtId="0" fontId="7" fillId="0" borderId="6" xfId="2" applyFont="1" applyBorder="1" applyAlignment="1">
      <alignment vertical="top"/>
    </xf>
    <xf numFmtId="0" fontId="7" fillId="0" borderId="7" xfId="2" applyFont="1" applyBorder="1" applyAlignment="1">
      <alignment vertical="top"/>
    </xf>
    <xf numFmtId="0" fontId="0" fillId="0" borderId="2" xfId="0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5" xfId="2" applyFont="1" applyBorder="1" applyAlignment="1" applyProtection="1">
      <alignment vertical="top" wrapText="1"/>
      <protection locked="0"/>
    </xf>
    <xf numFmtId="0" fontId="8" fillId="0" borderId="6" xfId="2" applyFont="1" applyBorder="1" applyAlignment="1" applyProtection="1">
      <alignment vertical="top" wrapText="1"/>
      <protection locked="0"/>
    </xf>
    <xf numFmtId="0" fontId="8" fillId="0" borderId="7" xfId="2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/>
    </xf>
    <xf numFmtId="0" fontId="8" fillId="0" borderId="2" xfId="2" applyFont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2" applyFont="1" applyBorder="1" applyAlignment="1">
      <alignment vertical="top" wrapText="1"/>
    </xf>
    <xf numFmtId="0" fontId="7" fillId="0" borderId="6" xfId="2" applyFont="1" applyBorder="1" applyAlignment="1">
      <alignment vertical="top" wrapText="1"/>
    </xf>
    <xf numFmtId="0" fontId="7" fillId="0" borderId="7" xfId="2" applyFont="1" applyBorder="1" applyAlignment="1">
      <alignment vertical="top" wrapText="1"/>
    </xf>
    <xf numFmtId="0" fontId="8" fillId="0" borderId="9" xfId="2" applyFont="1" applyBorder="1" applyAlignment="1">
      <alignment vertical="top" wrapText="1"/>
    </xf>
    <xf numFmtId="0" fontId="8" fillId="0" borderId="6" xfId="2" applyFont="1" applyBorder="1" applyAlignment="1">
      <alignment vertical="top" wrapText="1"/>
    </xf>
    <xf numFmtId="0" fontId="8" fillId="0" borderId="7" xfId="2" applyFont="1" applyBorder="1" applyAlignment="1">
      <alignment vertical="top" wrapText="1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</cellXfs>
  <cellStyles count="4">
    <cellStyle name="Normal" xfId="0" builtinId="0"/>
    <cellStyle name="Normal 2" xfId="2" xr:uid="{00000000-0005-0000-0000-000001000000}"/>
    <cellStyle name="Normal 3" xfId="3" xr:uid="{00000000-0005-0000-0000-000030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uillermo%20Palacios\Desktop\2024\ITSSAT%20FEB2024\Libro1%20DIBUJO%20ELECTROMEC%20202B.xlsx" TargetMode="External"/><Relationship Id="rId1" Type="http://schemas.openxmlformats.org/officeDocument/2006/relationships/externalLinkPath" Target="/Users/Guillermo%20Palacios/Desktop/2024/ITSSAT%20FEB2024/Libro1%20DIBUJO%20ELECTROMEC%20202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B202B"/>
      <sheetName val="DISEÑO602-A"/>
      <sheetName val="DISEÑO602-B"/>
      <sheetName val="FORMUL802A"/>
      <sheetName val="MECFLUI402A"/>
      <sheetName val="PAG"/>
    </sheetNames>
    <sheetDataSet>
      <sheetData sheetId="0"/>
      <sheetData sheetId="1">
        <row r="10">
          <cell r="B10" t="str">
            <v>211U0124</v>
          </cell>
          <cell r="C10" t="str">
            <v>AGUILERA ROMAN ORLANDO</v>
          </cell>
        </row>
        <row r="11">
          <cell r="B11" t="str">
            <v>211U0552</v>
          </cell>
          <cell r="C11" t="str">
            <v>ALCALA CABRERA GERARDO</v>
          </cell>
        </row>
        <row r="12">
          <cell r="B12" t="str">
            <v>211U0607</v>
          </cell>
          <cell r="C12" t="str">
            <v>ATAXCA PEREZ LIZETTE DE LOS ANGELES</v>
          </cell>
        </row>
        <row r="13">
          <cell r="B13" t="str">
            <v>211U0130</v>
          </cell>
          <cell r="C13" t="str">
            <v>BUSTAMANTE SANTOS JOSE MIGUEL</v>
          </cell>
        </row>
        <row r="14">
          <cell r="B14" t="str">
            <v>211U0131</v>
          </cell>
          <cell r="C14" t="str">
            <v>CASTILLO ESCRIBANO RICARDO</v>
          </cell>
        </row>
        <row r="15">
          <cell r="B15" t="str">
            <v>211U0132</v>
          </cell>
          <cell r="C15" t="str">
            <v>CASTILLO SEBA BRIAN DE JESUS</v>
          </cell>
        </row>
        <row r="16">
          <cell r="B16" t="str">
            <v>211U0134</v>
          </cell>
          <cell r="C16" t="str">
            <v>CINTA SEBA JOSUE DAVID</v>
          </cell>
        </row>
        <row r="17">
          <cell r="B17" t="str">
            <v>211U0135</v>
          </cell>
          <cell r="C17" t="str">
            <v>CONDE RIOS ANA CRISTINA</v>
          </cell>
        </row>
        <row r="18">
          <cell r="B18" t="str">
            <v>211U0136</v>
          </cell>
          <cell r="C18" t="str">
            <v>COTA SEBA ALLEN ANDRES</v>
          </cell>
        </row>
        <row r="19">
          <cell r="B19" t="str">
            <v>211U0138</v>
          </cell>
          <cell r="C19" t="str">
            <v>DEL MORAL CAMACHO JOSE ANTONIO</v>
          </cell>
        </row>
        <row r="20">
          <cell r="B20" t="str">
            <v>211U0139</v>
          </cell>
          <cell r="C20" t="str">
            <v>DOMINGUEZ PUCHETA ALEJANDRO</v>
          </cell>
        </row>
        <row r="21">
          <cell r="B21" t="str">
            <v>211U0556</v>
          </cell>
          <cell r="C21" t="str">
            <v>FERMAN AVENDAÑO FLOR DEL CARMEN</v>
          </cell>
        </row>
        <row r="22">
          <cell r="B22" t="str">
            <v>211U0141</v>
          </cell>
          <cell r="C22" t="str">
            <v>FIGUEROA CORRO JUNI ALAN</v>
          </cell>
        </row>
        <row r="23">
          <cell r="B23" t="str">
            <v>211U0610</v>
          </cell>
          <cell r="C23" t="str">
            <v>GONZALEZ ROMERO CARLOS MANUEL</v>
          </cell>
        </row>
        <row r="24">
          <cell r="B24" t="str">
            <v>211U0608</v>
          </cell>
          <cell r="C24" t="str">
            <v>GUERRERO CARMONA HERNAN ANTONIO</v>
          </cell>
        </row>
        <row r="25">
          <cell r="B25" t="str">
            <v>211U0145</v>
          </cell>
          <cell r="C25" t="str">
            <v>LIRA VELA JOSE ALBERTO</v>
          </cell>
        </row>
        <row r="26">
          <cell r="B26" t="str">
            <v>211U0146</v>
          </cell>
          <cell r="C26" t="str">
            <v>LUCHO ATAXCA ANGEL MANUEL</v>
          </cell>
        </row>
        <row r="27">
          <cell r="B27" t="str">
            <v>211U0147</v>
          </cell>
          <cell r="C27" t="str">
            <v>MALAGA GRACIA JESUS ALBERTO</v>
          </cell>
        </row>
        <row r="28">
          <cell r="B28" t="str">
            <v>211U0562</v>
          </cell>
          <cell r="C28" t="str">
            <v>MIL LOPEZ ANTONIO CARLOS</v>
          </cell>
        </row>
        <row r="29">
          <cell r="B29" t="str">
            <v>211U0152</v>
          </cell>
          <cell r="C29" t="str">
            <v>PALACIOS HERNANDEZ EDUARDO</v>
          </cell>
        </row>
        <row r="30">
          <cell r="B30" t="str">
            <v>211U0153</v>
          </cell>
          <cell r="C30" t="str">
            <v>RAMIREZ HERRERA CRISTIAN ALBERTO</v>
          </cell>
        </row>
        <row r="31">
          <cell r="B31" t="str">
            <v>211U0155</v>
          </cell>
          <cell r="C31" t="str">
            <v>RIVEYRO VILLEGAS JOSUE YAHIR</v>
          </cell>
        </row>
        <row r="32">
          <cell r="B32" t="str">
            <v>211U0161</v>
          </cell>
          <cell r="C32" t="str">
            <v>SIXTEGA ANDRADE ROBERTO DE JESUS</v>
          </cell>
        </row>
        <row r="33">
          <cell r="B33" t="str">
            <v>211U0166</v>
          </cell>
          <cell r="C33" t="str">
            <v>TOTO BAUTISTA JOSE MANUEL</v>
          </cell>
        </row>
        <row r="34">
          <cell r="B34" t="str">
            <v>211U0167</v>
          </cell>
          <cell r="C34" t="str">
            <v>VELASCO CHIGUIL ARIEL ELIAS</v>
          </cell>
        </row>
        <row r="35">
          <cell r="B35" t="str">
            <v>211U0171</v>
          </cell>
          <cell r="C35" t="str">
            <v>ZETINA CHIGO JHAIR ALEXIS</v>
          </cell>
        </row>
      </sheetData>
      <sheetData sheetId="2">
        <row r="10">
          <cell r="B10" t="str">
            <v>201U0067</v>
          </cell>
          <cell r="C10" t="str">
            <v>CHAGALA BOYTHG JOAHAN DE JESUS</v>
          </cell>
        </row>
        <row r="11">
          <cell r="B11" t="str">
            <v>211U0133</v>
          </cell>
          <cell r="C11" t="str">
            <v>CHONTAL HERNANDEZ ALDO</v>
          </cell>
        </row>
        <row r="12">
          <cell r="B12" t="str">
            <v>211U0140</v>
          </cell>
          <cell r="C12" t="str">
            <v>FERMAN XALA LEYKO EULOGIO</v>
          </cell>
        </row>
        <row r="13">
          <cell r="B13" t="str">
            <v>201U0072</v>
          </cell>
          <cell r="C13" t="str">
            <v>HERNANDEZ JIMENEZ JOSE FRANCISCO</v>
          </cell>
        </row>
        <row r="14">
          <cell r="B14" t="str">
            <v>211U0148</v>
          </cell>
          <cell r="C14" t="str">
            <v>MIROS TOLEDO RUBEN ERUBIEL</v>
          </cell>
        </row>
        <row r="15">
          <cell r="B15" t="str">
            <v>211U0150</v>
          </cell>
          <cell r="C15" t="str">
            <v>ORTIZ MENDOZA JUAN ZURIEL</v>
          </cell>
        </row>
        <row r="16">
          <cell r="B16" t="str">
            <v>211U0583</v>
          </cell>
          <cell r="C16" t="str">
            <v>PALAFOX RAMIREZ ISMAEL</v>
          </cell>
        </row>
        <row r="17">
          <cell r="B17" t="str">
            <v>211U0158</v>
          </cell>
          <cell r="C17" t="str">
            <v>SAN JUAN PEREZ JAIRO MISAEL</v>
          </cell>
        </row>
        <row r="18">
          <cell r="B18" t="str">
            <v>211U0160</v>
          </cell>
          <cell r="C18" t="str">
            <v>SANTOS FIGUEROA MIGUEL ALDAIR</v>
          </cell>
        </row>
        <row r="19">
          <cell r="B19" t="str">
            <v>211U0164</v>
          </cell>
          <cell r="C19" t="str">
            <v>TOME MACARIO ANTONIO</v>
          </cell>
        </row>
        <row r="20">
          <cell r="B20" t="str">
            <v>201U0088</v>
          </cell>
          <cell r="C20" t="str">
            <v>VARGAS CARDENAS CRISTOPHER</v>
          </cell>
        </row>
        <row r="21">
          <cell r="B21" t="str">
            <v>211U0169</v>
          </cell>
          <cell r="C21" t="str">
            <v>XOLO MACHUCHO KAREN AILEE</v>
          </cell>
        </row>
      </sheetData>
      <sheetData sheetId="3">
        <row r="10">
          <cell r="B10" t="str">
            <v>201U0403</v>
          </cell>
          <cell r="C10" t="str">
            <v>BELTRAN LEO JOSE MANUEL</v>
          </cell>
        </row>
        <row r="11">
          <cell r="B11" t="str">
            <v>211U0007</v>
          </cell>
          <cell r="C11" t="str">
            <v>CHIPOL DOMINGUEZ MIQUEAS JONATHAN</v>
          </cell>
        </row>
        <row r="12">
          <cell r="B12" t="str">
            <v>191U0113</v>
          </cell>
          <cell r="C12" t="str">
            <v>DOMINGUEZ ALVARADO MIGUEL ANGEL</v>
          </cell>
        </row>
        <row r="13">
          <cell r="B13" t="str">
            <v>201U0069</v>
          </cell>
          <cell r="C13" t="str">
            <v>GALVAN TOTO AXEL JAIR</v>
          </cell>
        </row>
        <row r="14">
          <cell r="B14" t="str">
            <v>201U0077</v>
          </cell>
          <cell r="C14" t="str">
            <v>LOPEZ RAMIREZ JORDAN ELOIR</v>
          </cell>
        </row>
        <row r="15">
          <cell r="B15" t="str">
            <v>181U0159</v>
          </cell>
          <cell r="C15" t="str">
            <v>REYES HERNANDEZ CARLOS EDUARDO</v>
          </cell>
        </row>
        <row r="16">
          <cell r="B16" t="str">
            <v>201U0444</v>
          </cell>
          <cell r="C16" t="str">
            <v>RINCON TOTO CARLOS ALBERTO</v>
          </cell>
        </row>
        <row r="17">
          <cell r="B17" t="str">
            <v>201U0088</v>
          </cell>
          <cell r="C17" t="str">
            <v>VARGAS CARDENAS CRISTOPHER</v>
          </cell>
        </row>
      </sheetData>
      <sheetData sheetId="4">
        <row r="10">
          <cell r="B10" t="str">
            <v>221U0137</v>
          </cell>
          <cell r="C10" t="str">
            <v>AGUILAR CHONTAL HUGO ALBERTO</v>
          </cell>
        </row>
        <row r="11">
          <cell r="B11" t="str">
            <v>221U0138</v>
          </cell>
          <cell r="C11" t="str">
            <v>AQUINO TOGA EDGAR</v>
          </cell>
        </row>
        <row r="12">
          <cell r="B12" t="str">
            <v>221U0836</v>
          </cell>
          <cell r="C12" t="str">
            <v>ARTIGAS FISCAL RAFAEL DE JESUS</v>
          </cell>
        </row>
        <row r="13">
          <cell r="B13" t="str">
            <v>221U0142</v>
          </cell>
          <cell r="C13" t="str">
            <v>BAXIN IXTEPAN CARLOS</v>
          </cell>
        </row>
        <row r="14">
          <cell r="B14" t="str">
            <v>221U0143</v>
          </cell>
          <cell r="C14" t="str">
            <v>BENITEZ CASTRO MIGUEL ANGEL</v>
          </cell>
        </row>
        <row r="15">
          <cell r="B15" t="str">
            <v>221U0145</v>
          </cell>
          <cell r="C15" t="str">
            <v>CHACHA CHAGALA JESUS ANTONIO</v>
          </cell>
        </row>
        <row r="16">
          <cell r="B16" t="str">
            <v>221U0147</v>
          </cell>
          <cell r="C16" t="str">
            <v>CHIGO AGUIRRE ANA GUADALUPE</v>
          </cell>
        </row>
        <row r="17">
          <cell r="B17" t="str">
            <v>221U0148</v>
          </cell>
          <cell r="C17" t="str">
            <v>CHIPOL SINACA JOSELYN</v>
          </cell>
        </row>
        <row r="18">
          <cell r="B18" t="str">
            <v>221U0151</v>
          </cell>
          <cell r="C18" t="str">
            <v>COYOLT GORGONIO ZURIEL ALBERTO</v>
          </cell>
        </row>
        <row r="19">
          <cell r="B19" t="str">
            <v>221U0257</v>
          </cell>
          <cell r="C19" t="str">
            <v>CRUZ MARTINEZ ARTURO</v>
          </cell>
        </row>
        <row r="20">
          <cell r="B20" t="str">
            <v>221U0154</v>
          </cell>
          <cell r="C20" t="str">
            <v>DURAN ALVARADO GUSTAVO ISRAEL</v>
          </cell>
        </row>
        <row r="21">
          <cell r="B21" t="str">
            <v>221U0182</v>
          </cell>
          <cell r="C21" t="str">
            <v>HERNANDEZ FONSECA JAIME</v>
          </cell>
        </row>
        <row r="22">
          <cell r="B22" t="str">
            <v>221U0156</v>
          </cell>
          <cell r="C22" t="str">
            <v>HERNANDEZ QUINO JOSE MANUEL</v>
          </cell>
        </row>
        <row r="23">
          <cell r="B23" t="str">
            <v>221U0259</v>
          </cell>
          <cell r="C23" t="str">
            <v>ISIDORO BENITEZ SAMIR</v>
          </cell>
        </row>
        <row r="24">
          <cell r="B24" t="str">
            <v>221U0183</v>
          </cell>
          <cell r="C24" t="str">
            <v>LEON LOZANO JOSE ALEJANDRO</v>
          </cell>
        </row>
        <row r="25">
          <cell r="B25" t="str">
            <v>221U0159</v>
          </cell>
          <cell r="C25" t="str">
            <v>MALAGA PUCHETA MANUEL ALEJANDRO</v>
          </cell>
        </row>
        <row r="26">
          <cell r="B26" t="str">
            <v>221U0160</v>
          </cell>
          <cell r="C26" t="str">
            <v>MARTINEZ AGUILAR ALEJANDRO</v>
          </cell>
        </row>
        <row r="27">
          <cell r="B27" t="str">
            <v>221U0161</v>
          </cell>
          <cell r="C27" t="str">
            <v>MAXO COTA MILAGROS MONTSERRAT</v>
          </cell>
        </row>
        <row r="28">
          <cell r="B28" t="str">
            <v>221U0163</v>
          </cell>
          <cell r="C28" t="str">
            <v>MIXTEGA BELLI ERNESTO SANTOS</v>
          </cell>
        </row>
        <row r="29">
          <cell r="B29" t="str">
            <v>221U0165</v>
          </cell>
          <cell r="C29" t="str">
            <v>MORENO BARRAGAN LUIS DAVID</v>
          </cell>
        </row>
        <row r="30">
          <cell r="B30" t="str">
            <v>221U0166</v>
          </cell>
          <cell r="C30" t="str">
            <v>ORTEGA CABRERA ALEXIS DE JESUS</v>
          </cell>
        </row>
        <row r="31">
          <cell r="B31" t="str">
            <v>221U0841</v>
          </cell>
          <cell r="C31" t="str">
            <v>PATLAX ALARCON MOISES</v>
          </cell>
        </row>
        <row r="32">
          <cell r="B32" t="str">
            <v>221U0169</v>
          </cell>
          <cell r="C32" t="str">
            <v>PEREZ TRUJILLO JESUS</v>
          </cell>
        </row>
        <row r="33">
          <cell r="B33" t="str">
            <v>221U0167</v>
          </cell>
          <cell r="C33" t="str">
            <v>POLITO MALAGA LUIS GERARDO</v>
          </cell>
        </row>
        <row r="34">
          <cell r="B34" t="str">
            <v>221U0171</v>
          </cell>
          <cell r="C34" t="str">
            <v>REYNADA PREZA HUGO DANIEL</v>
          </cell>
        </row>
        <row r="35">
          <cell r="B35" t="str">
            <v>221U0172</v>
          </cell>
          <cell r="C35" t="str">
            <v>RIVEROLL IXTEPAN AARON</v>
          </cell>
        </row>
        <row r="36">
          <cell r="B36" t="str">
            <v>221U0173</v>
          </cell>
          <cell r="C36" t="str">
            <v>RODRIGUEZ MARTINEZ LUIS ALFREDO</v>
          </cell>
        </row>
        <row r="37">
          <cell r="B37" t="str">
            <v>221U0174</v>
          </cell>
          <cell r="C37" t="str">
            <v>RODRIGUEZ PEREZ MARIA GUADALUPE</v>
          </cell>
        </row>
        <row r="38">
          <cell r="B38" t="str">
            <v>221U0176</v>
          </cell>
          <cell r="C38" t="str">
            <v>SEBA BAXIN JUAN JOSE</v>
          </cell>
        </row>
        <row r="39">
          <cell r="B39" t="str">
            <v>221U0181</v>
          </cell>
          <cell r="C39" t="str">
            <v>VELASCO HERNANDEZ OSVAL DANIEL</v>
          </cell>
        </row>
        <row r="40">
          <cell r="B40" t="str">
            <v>221U0178</v>
          </cell>
          <cell r="C40" t="str">
            <v>VELASCO QUINO ARTURO DE JESUS</v>
          </cell>
        </row>
        <row r="41">
          <cell r="B41" t="str">
            <v>221U0179</v>
          </cell>
          <cell r="C41" t="str">
            <v>VICTORIO PALAYOT JESÚS MANUEL</v>
          </cell>
        </row>
        <row r="42">
          <cell r="B42" t="str">
            <v>221U0180</v>
          </cell>
          <cell r="C42" t="str">
            <v>XOLO ARRES BRANDON EMMANUEL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topLeftCell="A8" zoomScale="60" zoomScaleNormal="60" workbookViewId="0">
      <selection activeCell="K38" sqref="K38"/>
    </sheetView>
  </sheetViews>
  <sheetFormatPr baseColWidth="10" defaultRowHeight="15"/>
  <cols>
    <col min="1" max="1" width="1.28515625" customWidth="1"/>
    <col min="2" max="2" width="4.4257812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>
      <c r="C4" t="s">
        <v>0</v>
      </c>
      <c r="D4" s="51" t="s">
        <v>104</v>
      </c>
      <c r="E4" s="51"/>
      <c r="F4" s="51"/>
      <c r="G4" s="51"/>
      <c r="I4" t="s">
        <v>1</v>
      </c>
      <c r="J4" s="52" t="s">
        <v>38</v>
      </c>
      <c r="K4" s="52"/>
      <c r="M4" t="s">
        <v>2</v>
      </c>
      <c r="N4" s="53">
        <v>45398</v>
      </c>
      <c r="O4" s="53"/>
    </row>
    <row r="5" spans="2:18" ht="6.75" customHeight="1">
      <c r="D5" s="5"/>
      <c r="E5" s="5"/>
      <c r="F5" s="5"/>
      <c r="G5" s="5"/>
    </row>
    <row r="6" spans="2:18">
      <c r="C6" t="s">
        <v>3</v>
      </c>
      <c r="D6" s="52" t="s">
        <v>37</v>
      </c>
      <c r="E6" s="52"/>
      <c r="F6" s="52"/>
      <c r="G6" s="52"/>
      <c r="I6" s="54" t="s">
        <v>22</v>
      </c>
      <c r="J6" s="54"/>
      <c r="K6" s="52" t="s">
        <v>43</v>
      </c>
      <c r="L6" s="52"/>
      <c r="M6" s="52"/>
      <c r="N6" s="52"/>
      <c r="O6" s="52"/>
      <c r="P6" s="52"/>
    </row>
    <row r="7" spans="2:18" ht="11.25" customHeight="1"/>
    <row r="8" spans="2:18">
      <c r="B8" s="3" t="s">
        <v>4</v>
      </c>
      <c r="C8" s="21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20">
        <v>1</v>
      </c>
      <c r="C9" s="26" t="str">
        <f>[1]MECFLUI402A!B10</f>
        <v>221U0137</v>
      </c>
      <c r="D9" s="46" t="str">
        <f>[1]MECFLUI402A!C10</f>
        <v>AGUILAR CHONTAL HUGO ALBERTO</v>
      </c>
      <c r="E9" s="47"/>
      <c r="F9" s="47"/>
      <c r="G9" s="47"/>
      <c r="H9" s="47"/>
      <c r="I9" s="48"/>
      <c r="J9" s="33">
        <v>100</v>
      </c>
      <c r="K9" s="4">
        <v>100</v>
      </c>
      <c r="L9" s="4">
        <v>75</v>
      </c>
      <c r="M9" s="4">
        <v>75</v>
      </c>
      <c r="N9" s="4">
        <v>75</v>
      </c>
      <c r="O9" s="4">
        <v>75</v>
      </c>
      <c r="P9" s="4">
        <v>75</v>
      </c>
      <c r="Q9" s="10">
        <f>SUM(J9:O9)/6</f>
        <v>83.333333333333329</v>
      </c>
    </row>
    <row r="10" spans="2:18" ht="15" customHeight="1">
      <c r="B10" s="20">
        <f>B9+1</f>
        <v>2</v>
      </c>
      <c r="C10" s="26" t="str">
        <f>[1]MECFLUI402A!B11</f>
        <v>221U0138</v>
      </c>
      <c r="D10" s="46" t="str">
        <f>[1]MECFLUI402A!C11</f>
        <v>AQUINO TOGA EDGAR</v>
      </c>
      <c r="E10" s="47"/>
      <c r="F10" s="47"/>
      <c r="G10" s="47"/>
      <c r="H10" s="47"/>
      <c r="I10" s="48"/>
      <c r="J10" s="33">
        <v>70</v>
      </c>
      <c r="K10" s="4">
        <v>70</v>
      </c>
      <c r="L10" s="4">
        <v>75</v>
      </c>
      <c r="M10" s="4">
        <v>75</v>
      </c>
      <c r="N10" s="4">
        <v>75</v>
      </c>
      <c r="O10" s="4">
        <v>75</v>
      </c>
      <c r="P10" s="4">
        <v>75</v>
      </c>
      <c r="Q10" s="10">
        <f t="shared" ref="Q10:Q41" si="0">SUM(J10:O10)/6</f>
        <v>73.333333333333329</v>
      </c>
    </row>
    <row r="11" spans="2:18" ht="15" customHeight="1">
      <c r="B11" s="20">
        <f t="shared" ref="B11:B53" si="1">B10+1</f>
        <v>3</v>
      </c>
      <c r="C11" s="26" t="str">
        <f>[1]MECFLUI402A!B12</f>
        <v>221U0836</v>
      </c>
      <c r="D11" s="46" t="str">
        <f>[1]MECFLUI402A!C12</f>
        <v>ARTIGAS FISCAL RAFAEL DE JESUS</v>
      </c>
      <c r="E11" s="47"/>
      <c r="F11" s="47"/>
      <c r="G11" s="47"/>
      <c r="H11" s="47"/>
      <c r="I11" s="48"/>
      <c r="J11" s="33">
        <v>70</v>
      </c>
      <c r="K11" s="4">
        <v>70</v>
      </c>
      <c r="L11" s="4">
        <v>75</v>
      </c>
      <c r="M11" s="4">
        <v>75</v>
      </c>
      <c r="N11" s="4">
        <v>75</v>
      </c>
      <c r="O11" s="4">
        <v>75</v>
      </c>
      <c r="P11" s="4">
        <v>75</v>
      </c>
      <c r="Q11" s="10">
        <f t="shared" si="0"/>
        <v>73.333333333333329</v>
      </c>
    </row>
    <row r="12" spans="2:18" ht="15" customHeight="1">
      <c r="B12" s="20">
        <f t="shared" si="1"/>
        <v>4</v>
      </c>
      <c r="C12" s="26" t="str">
        <f>[1]MECFLUI402A!B13</f>
        <v>221U0142</v>
      </c>
      <c r="D12" s="46" t="str">
        <f>[1]MECFLUI402A!C13</f>
        <v>BAXIN IXTEPAN CARLOS</v>
      </c>
      <c r="E12" s="47"/>
      <c r="F12" s="47"/>
      <c r="G12" s="47"/>
      <c r="H12" s="47"/>
      <c r="I12" s="48"/>
      <c r="J12" s="33">
        <v>80</v>
      </c>
      <c r="K12" s="4">
        <v>80</v>
      </c>
      <c r="L12" s="4">
        <v>75</v>
      </c>
      <c r="M12" s="4">
        <v>75</v>
      </c>
      <c r="N12" s="4">
        <v>75</v>
      </c>
      <c r="O12" s="4">
        <v>75</v>
      </c>
      <c r="P12" s="4">
        <v>75</v>
      </c>
      <c r="Q12" s="10">
        <f t="shared" si="0"/>
        <v>76.666666666666671</v>
      </c>
    </row>
    <row r="13" spans="2:18" ht="15" customHeight="1">
      <c r="B13" s="20">
        <f t="shared" si="1"/>
        <v>5</v>
      </c>
      <c r="C13" s="26" t="str">
        <f>[1]MECFLUI402A!B14</f>
        <v>221U0143</v>
      </c>
      <c r="D13" s="46" t="str">
        <f>[1]MECFLUI402A!C14</f>
        <v>BENITEZ CASTRO MIGUEL ANGEL</v>
      </c>
      <c r="E13" s="47"/>
      <c r="F13" s="47"/>
      <c r="G13" s="47"/>
      <c r="H13" s="47"/>
      <c r="I13" s="48"/>
      <c r="J13" s="33">
        <v>70</v>
      </c>
      <c r="K13" s="4">
        <v>70</v>
      </c>
      <c r="L13" s="4">
        <v>75</v>
      </c>
      <c r="M13" s="4">
        <v>75</v>
      </c>
      <c r="N13" s="4">
        <v>75</v>
      </c>
      <c r="O13" s="4">
        <v>75</v>
      </c>
      <c r="P13" s="4">
        <v>75</v>
      </c>
      <c r="Q13" s="10">
        <f t="shared" si="0"/>
        <v>73.333333333333329</v>
      </c>
    </row>
    <row r="14" spans="2:18" ht="15" customHeight="1">
      <c r="B14" s="20">
        <f t="shared" si="1"/>
        <v>6</v>
      </c>
      <c r="C14" s="26" t="str">
        <f>[1]MECFLUI402A!B15</f>
        <v>221U0145</v>
      </c>
      <c r="D14" s="46" t="str">
        <f>[1]MECFLUI402A!C15</f>
        <v>CHACHA CHAGALA JESUS ANTONIO</v>
      </c>
      <c r="E14" s="47"/>
      <c r="F14" s="47"/>
      <c r="G14" s="47"/>
      <c r="H14" s="47"/>
      <c r="I14" s="48"/>
      <c r="J14" s="33">
        <v>90</v>
      </c>
      <c r="K14" s="4">
        <v>100</v>
      </c>
      <c r="L14" s="4">
        <v>75</v>
      </c>
      <c r="M14" s="4">
        <v>75</v>
      </c>
      <c r="N14" s="4">
        <v>75</v>
      </c>
      <c r="O14" s="4">
        <v>75</v>
      </c>
      <c r="P14" s="4">
        <v>75</v>
      </c>
      <c r="Q14" s="10">
        <f t="shared" si="0"/>
        <v>81.666666666666671</v>
      </c>
    </row>
    <row r="15" spans="2:18" ht="15" customHeight="1">
      <c r="B15" s="20">
        <f t="shared" si="1"/>
        <v>7</v>
      </c>
      <c r="C15" s="26" t="str">
        <f>[1]MECFLUI402A!B16</f>
        <v>221U0147</v>
      </c>
      <c r="D15" s="46" t="str">
        <f>[1]MECFLUI402A!C16</f>
        <v>CHIGO AGUIRRE ANA GUADALUPE</v>
      </c>
      <c r="E15" s="47"/>
      <c r="F15" s="47"/>
      <c r="G15" s="47"/>
      <c r="H15" s="47"/>
      <c r="I15" s="48"/>
      <c r="J15" s="33">
        <v>100</v>
      </c>
      <c r="K15" s="4">
        <v>100</v>
      </c>
      <c r="L15" s="4">
        <v>75</v>
      </c>
      <c r="M15" s="4">
        <v>75</v>
      </c>
      <c r="N15" s="4">
        <v>75</v>
      </c>
      <c r="O15" s="4">
        <v>75</v>
      </c>
      <c r="P15" s="4">
        <v>75</v>
      </c>
      <c r="Q15" s="10">
        <f t="shared" si="0"/>
        <v>83.333333333333329</v>
      </c>
    </row>
    <row r="16" spans="2:18" ht="15" customHeight="1">
      <c r="B16" s="20">
        <f t="shared" si="1"/>
        <v>8</v>
      </c>
      <c r="C16" s="26" t="str">
        <f>[1]MECFLUI402A!B17</f>
        <v>221U0148</v>
      </c>
      <c r="D16" s="46" t="str">
        <f>[1]MECFLUI402A!C17</f>
        <v>CHIPOL SINACA JOSELYN</v>
      </c>
      <c r="E16" s="47"/>
      <c r="F16" s="47"/>
      <c r="G16" s="47"/>
      <c r="H16" s="47"/>
      <c r="I16" s="48"/>
      <c r="J16" s="33">
        <v>100</v>
      </c>
      <c r="K16" s="4">
        <v>100</v>
      </c>
      <c r="L16" s="4">
        <v>75</v>
      </c>
      <c r="M16" s="4">
        <v>75</v>
      </c>
      <c r="N16" s="4">
        <v>75</v>
      </c>
      <c r="O16" s="4">
        <v>75</v>
      </c>
      <c r="P16" s="4">
        <v>75</v>
      </c>
      <c r="Q16" s="10">
        <f t="shared" si="0"/>
        <v>83.333333333333329</v>
      </c>
    </row>
    <row r="17" spans="2:17" ht="15" customHeight="1">
      <c r="B17" s="20">
        <f t="shared" si="1"/>
        <v>9</v>
      </c>
      <c r="C17" s="26" t="str">
        <f>[1]MECFLUI402A!B18</f>
        <v>221U0151</v>
      </c>
      <c r="D17" s="46" t="str">
        <f>[1]MECFLUI402A!C18</f>
        <v>COYOLT GORGONIO ZURIEL ALBERTO</v>
      </c>
      <c r="E17" s="47"/>
      <c r="F17" s="47"/>
      <c r="G17" s="47"/>
      <c r="H17" s="47"/>
      <c r="I17" s="48"/>
      <c r="J17" s="33">
        <v>80</v>
      </c>
      <c r="K17" s="4">
        <v>90</v>
      </c>
      <c r="L17" s="4">
        <v>75</v>
      </c>
      <c r="M17" s="4">
        <v>75</v>
      </c>
      <c r="N17" s="4">
        <v>75</v>
      </c>
      <c r="O17" s="4">
        <v>75</v>
      </c>
      <c r="P17" s="4">
        <v>75</v>
      </c>
      <c r="Q17" s="10">
        <f t="shared" si="0"/>
        <v>78.333333333333329</v>
      </c>
    </row>
    <row r="18" spans="2:17" ht="15" customHeight="1">
      <c r="B18" s="20">
        <f t="shared" si="1"/>
        <v>10</v>
      </c>
      <c r="C18" s="26" t="str">
        <f>[1]MECFLUI402A!B19</f>
        <v>221U0257</v>
      </c>
      <c r="D18" s="46" t="str">
        <f>[1]MECFLUI402A!C19</f>
        <v>CRUZ MARTINEZ ARTURO</v>
      </c>
      <c r="E18" s="47"/>
      <c r="F18" s="47"/>
      <c r="G18" s="47"/>
      <c r="H18" s="47"/>
      <c r="I18" s="48"/>
      <c r="J18" s="33">
        <v>70</v>
      </c>
      <c r="K18" s="4">
        <v>70</v>
      </c>
      <c r="L18" s="4">
        <v>75</v>
      </c>
      <c r="M18" s="4">
        <v>75</v>
      </c>
      <c r="N18" s="4">
        <v>75</v>
      </c>
      <c r="O18" s="4">
        <v>75</v>
      </c>
      <c r="P18" s="4">
        <v>75</v>
      </c>
      <c r="Q18" s="10">
        <f t="shared" si="0"/>
        <v>73.333333333333329</v>
      </c>
    </row>
    <row r="19" spans="2:17" ht="15" customHeight="1">
      <c r="B19" s="20">
        <f t="shared" si="1"/>
        <v>11</v>
      </c>
      <c r="C19" s="26" t="str">
        <f>[1]MECFLUI402A!B20</f>
        <v>221U0154</v>
      </c>
      <c r="D19" s="46" t="str">
        <f>[1]MECFLUI402A!C20</f>
        <v>DURAN ALVARADO GUSTAVO ISRAEL</v>
      </c>
      <c r="E19" s="47"/>
      <c r="F19" s="47"/>
      <c r="G19" s="47"/>
      <c r="H19" s="47"/>
      <c r="I19" s="48"/>
      <c r="J19" s="33">
        <v>100</v>
      </c>
      <c r="K19" s="4">
        <v>70</v>
      </c>
      <c r="L19" s="4">
        <v>75</v>
      </c>
      <c r="M19" s="4">
        <v>75</v>
      </c>
      <c r="N19" s="4">
        <v>75</v>
      </c>
      <c r="O19" s="4">
        <v>75</v>
      </c>
      <c r="P19" s="4">
        <v>75</v>
      </c>
      <c r="Q19" s="10">
        <f t="shared" si="0"/>
        <v>78.333333333333329</v>
      </c>
    </row>
    <row r="20" spans="2:17" ht="15" customHeight="1">
      <c r="B20" s="20">
        <f t="shared" si="1"/>
        <v>12</v>
      </c>
      <c r="C20" s="26" t="str">
        <f>[1]MECFLUI402A!B21</f>
        <v>221U0182</v>
      </c>
      <c r="D20" s="46" t="str">
        <f>[1]MECFLUI402A!C21</f>
        <v>HERNANDEZ FONSECA JAIME</v>
      </c>
      <c r="E20" s="47"/>
      <c r="F20" s="47"/>
      <c r="G20" s="47"/>
      <c r="H20" s="47"/>
      <c r="I20" s="48"/>
      <c r="J20" s="33">
        <v>100</v>
      </c>
      <c r="K20" s="4">
        <v>100</v>
      </c>
      <c r="L20" s="4">
        <v>75</v>
      </c>
      <c r="M20" s="4">
        <v>75</v>
      </c>
      <c r="N20" s="4">
        <v>75</v>
      </c>
      <c r="O20" s="4">
        <v>75</v>
      </c>
      <c r="P20" s="4">
        <v>75</v>
      </c>
      <c r="Q20" s="10">
        <f t="shared" si="0"/>
        <v>83.333333333333329</v>
      </c>
    </row>
    <row r="21" spans="2:17" ht="15" customHeight="1">
      <c r="B21" s="20">
        <f t="shared" si="1"/>
        <v>13</v>
      </c>
      <c r="C21" s="26" t="str">
        <f>[1]MECFLUI402A!B22</f>
        <v>221U0156</v>
      </c>
      <c r="D21" s="46" t="str">
        <f>[1]MECFLUI402A!C22</f>
        <v>HERNANDEZ QUINO JOSE MANUEL</v>
      </c>
      <c r="E21" s="47"/>
      <c r="F21" s="47"/>
      <c r="G21" s="47"/>
      <c r="H21" s="47"/>
      <c r="I21" s="48"/>
      <c r="J21" s="33">
        <v>100</v>
      </c>
      <c r="K21" s="4">
        <v>100</v>
      </c>
      <c r="L21" s="4">
        <v>75</v>
      </c>
      <c r="M21" s="4">
        <v>75</v>
      </c>
      <c r="N21" s="4">
        <v>75</v>
      </c>
      <c r="O21" s="4">
        <v>75</v>
      </c>
      <c r="P21" s="4">
        <v>75</v>
      </c>
      <c r="Q21" s="10">
        <f t="shared" si="0"/>
        <v>83.333333333333329</v>
      </c>
    </row>
    <row r="22" spans="2:17" ht="15" customHeight="1">
      <c r="B22" s="20">
        <f t="shared" si="1"/>
        <v>14</v>
      </c>
      <c r="C22" s="26" t="str">
        <f>[1]MECFLUI402A!B23</f>
        <v>221U0259</v>
      </c>
      <c r="D22" s="46" t="str">
        <f>[1]MECFLUI402A!C23</f>
        <v>ISIDORO BENITEZ SAMIR</v>
      </c>
      <c r="E22" s="47"/>
      <c r="F22" s="47"/>
      <c r="G22" s="47"/>
      <c r="H22" s="47"/>
      <c r="I22" s="48"/>
      <c r="J22" s="33">
        <v>100</v>
      </c>
      <c r="K22" s="4">
        <v>100</v>
      </c>
      <c r="L22" s="4">
        <v>75</v>
      </c>
      <c r="M22" s="4">
        <v>75</v>
      </c>
      <c r="N22" s="4">
        <v>75</v>
      </c>
      <c r="O22" s="4">
        <v>75</v>
      </c>
      <c r="P22" s="4">
        <v>75</v>
      </c>
      <c r="Q22" s="10">
        <f t="shared" si="0"/>
        <v>83.333333333333329</v>
      </c>
    </row>
    <row r="23" spans="2:17" ht="15" customHeight="1">
      <c r="B23" s="20">
        <f t="shared" si="1"/>
        <v>15</v>
      </c>
      <c r="C23" s="26" t="str">
        <f>[1]MECFLUI402A!B24</f>
        <v>221U0183</v>
      </c>
      <c r="D23" s="46" t="str">
        <f>[1]MECFLUI402A!C24</f>
        <v>LEON LOZANO JOSE ALEJANDRO</v>
      </c>
      <c r="E23" s="47"/>
      <c r="F23" s="47"/>
      <c r="G23" s="47"/>
      <c r="H23" s="47"/>
      <c r="I23" s="48"/>
      <c r="J23" s="33">
        <v>100</v>
      </c>
      <c r="K23" s="4">
        <v>100</v>
      </c>
      <c r="L23" s="4">
        <v>75</v>
      </c>
      <c r="M23" s="4">
        <v>75</v>
      </c>
      <c r="N23" s="4">
        <v>75</v>
      </c>
      <c r="O23" s="4">
        <v>75</v>
      </c>
      <c r="P23" s="4">
        <v>75</v>
      </c>
      <c r="Q23" s="10">
        <f t="shared" si="0"/>
        <v>83.333333333333329</v>
      </c>
    </row>
    <row r="24" spans="2:17" ht="15" customHeight="1">
      <c r="B24" s="20">
        <f t="shared" si="1"/>
        <v>16</v>
      </c>
      <c r="C24" s="26" t="str">
        <f>[1]MECFLUI402A!B25</f>
        <v>221U0159</v>
      </c>
      <c r="D24" s="46" t="str">
        <f>[1]MECFLUI402A!C25</f>
        <v>MALAGA PUCHETA MANUEL ALEJANDRO</v>
      </c>
      <c r="E24" s="47"/>
      <c r="F24" s="47"/>
      <c r="G24" s="47"/>
      <c r="H24" s="47"/>
      <c r="I24" s="48"/>
      <c r="J24" s="33">
        <v>100</v>
      </c>
      <c r="K24" s="4">
        <v>92</v>
      </c>
      <c r="L24" s="4">
        <v>75</v>
      </c>
      <c r="M24" s="4">
        <v>75</v>
      </c>
      <c r="N24" s="4">
        <v>75</v>
      </c>
      <c r="O24" s="4">
        <v>75</v>
      </c>
      <c r="P24" s="4">
        <v>75</v>
      </c>
      <c r="Q24" s="10">
        <f t="shared" si="0"/>
        <v>82</v>
      </c>
    </row>
    <row r="25" spans="2:17" ht="15" customHeight="1">
      <c r="B25" s="20">
        <f t="shared" si="1"/>
        <v>17</v>
      </c>
      <c r="C25" s="26" t="str">
        <f>[1]MECFLUI402A!B26</f>
        <v>221U0160</v>
      </c>
      <c r="D25" s="46" t="str">
        <f>[1]MECFLUI402A!C26</f>
        <v>MARTINEZ AGUILAR ALEJANDRO</v>
      </c>
      <c r="E25" s="47"/>
      <c r="F25" s="47"/>
      <c r="G25" s="47"/>
      <c r="H25" s="47"/>
      <c r="I25" s="48"/>
      <c r="J25" s="33">
        <v>100</v>
      </c>
      <c r="K25" s="4">
        <v>94</v>
      </c>
      <c r="L25" s="4">
        <v>75</v>
      </c>
      <c r="M25" s="4">
        <v>75</v>
      </c>
      <c r="N25" s="4">
        <v>75</v>
      </c>
      <c r="O25" s="4">
        <v>75</v>
      </c>
      <c r="P25" s="4">
        <v>75</v>
      </c>
      <c r="Q25" s="10">
        <f t="shared" si="0"/>
        <v>82.333333333333329</v>
      </c>
    </row>
    <row r="26" spans="2:17" ht="15" customHeight="1">
      <c r="B26" s="20">
        <f t="shared" si="1"/>
        <v>18</v>
      </c>
      <c r="C26" s="26" t="str">
        <f>[1]MECFLUI402A!B27</f>
        <v>221U0161</v>
      </c>
      <c r="D26" s="46" t="str">
        <f>[1]MECFLUI402A!C27</f>
        <v>MAXO COTA MILAGROS MONTSERRAT</v>
      </c>
      <c r="E26" s="47"/>
      <c r="F26" s="47"/>
      <c r="G26" s="47"/>
      <c r="H26" s="47"/>
      <c r="I26" s="48"/>
      <c r="J26" s="33">
        <v>100</v>
      </c>
      <c r="K26" s="4">
        <v>100</v>
      </c>
      <c r="L26" s="4">
        <v>75</v>
      </c>
      <c r="M26" s="4">
        <v>75</v>
      </c>
      <c r="N26" s="4">
        <v>75</v>
      </c>
      <c r="O26" s="4">
        <v>75</v>
      </c>
      <c r="P26" s="4">
        <v>75</v>
      </c>
      <c r="Q26" s="10">
        <f t="shared" si="0"/>
        <v>83.333333333333329</v>
      </c>
    </row>
    <row r="27" spans="2:17" ht="15" customHeight="1">
      <c r="B27" s="20">
        <f t="shared" si="1"/>
        <v>19</v>
      </c>
      <c r="C27" s="26" t="str">
        <f>[1]MECFLUI402A!B28</f>
        <v>221U0163</v>
      </c>
      <c r="D27" s="46" t="str">
        <f>[1]MECFLUI402A!C28</f>
        <v>MIXTEGA BELLI ERNESTO SANTOS</v>
      </c>
      <c r="E27" s="47"/>
      <c r="F27" s="47"/>
      <c r="G27" s="47"/>
      <c r="H27" s="47"/>
      <c r="I27" s="48"/>
      <c r="J27" s="33">
        <v>80</v>
      </c>
      <c r="K27" s="4">
        <v>100</v>
      </c>
      <c r="L27" s="4">
        <v>75</v>
      </c>
      <c r="M27" s="4">
        <v>75</v>
      </c>
      <c r="N27" s="4">
        <v>75</v>
      </c>
      <c r="O27" s="4">
        <v>75</v>
      </c>
      <c r="P27" s="4">
        <v>75</v>
      </c>
      <c r="Q27" s="10">
        <f t="shared" si="0"/>
        <v>80</v>
      </c>
    </row>
    <row r="28" spans="2:17" ht="15" customHeight="1">
      <c r="B28" s="20">
        <f t="shared" si="1"/>
        <v>20</v>
      </c>
      <c r="C28" s="26" t="str">
        <f>[1]MECFLUI402A!B29</f>
        <v>221U0165</v>
      </c>
      <c r="D28" s="46" t="str">
        <f>[1]MECFLUI402A!C29</f>
        <v>MORENO BARRAGAN LUIS DAVID</v>
      </c>
      <c r="E28" s="47"/>
      <c r="F28" s="47"/>
      <c r="G28" s="47"/>
      <c r="H28" s="47"/>
      <c r="I28" s="48"/>
      <c r="J28" s="33">
        <v>70</v>
      </c>
      <c r="K28" s="4">
        <v>70</v>
      </c>
      <c r="L28" s="4">
        <v>75</v>
      </c>
      <c r="M28" s="4">
        <v>75</v>
      </c>
      <c r="N28" s="4">
        <v>75</v>
      </c>
      <c r="O28" s="4">
        <v>75</v>
      </c>
      <c r="P28" s="4">
        <v>75</v>
      </c>
      <c r="Q28" s="10">
        <f t="shared" si="0"/>
        <v>73.333333333333329</v>
      </c>
    </row>
    <row r="29" spans="2:17" ht="15" customHeight="1">
      <c r="B29" s="20">
        <f t="shared" si="1"/>
        <v>21</v>
      </c>
      <c r="C29" s="26" t="str">
        <f>[1]MECFLUI402A!B30</f>
        <v>221U0166</v>
      </c>
      <c r="D29" s="46" t="str">
        <f>[1]MECFLUI402A!C30</f>
        <v>ORTEGA CABRERA ALEXIS DE JESUS</v>
      </c>
      <c r="E29" s="47"/>
      <c r="F29" s="47"/>
      <c r="G29" s="47"/>
      <c r="H29" s="47"/>
      <c r="I29" s="48"/>
      <c r="J29" s="33">
        <v>70</v>
      </c>
      <c r="K29" s="4">
        <v>70</v>
      </c>
      <c r="L29" s="4">
        <v>75</v>
      </c>
      <c r="M29" s="4">
        <v>75</v>
      </c>
      <c r="N29" s="4">
        <v>75</v>
      </c>
      <c r="O29" s="4">
        <v>75</v>
      </c>
      <c r="P29" s="4">
        <v>75</v>
      </c>
      <c r="Q29" s="10">
        <f t="shared" si="0"/>
        <v>73.333333333333329</v>
      </c>
    </row>
    <row r="30" spans="2:17" ht="15" customHeight="1">
      <c r="B30" s="20">
        <f t="shared" si="1"/>
        <v>22</v>
      </c>
      <c r="C30" s="26" t="str">
        <f>[1]MECFLUI402A!B31</f>
        <v>221U0841</v>
      </c>
      <c r="D30" s="46" t="str">
        <f>[1]MECFLUI402A!C31</f>
        <v>PATLAX ALARCON MOISES</v>
      </c>
      <c r="E30" s="47"/>
      <c r="F30" s="47"/>
      <c r="G30" s="47"/>
      <c r="H30" s="47"/>
      <c r="I30" s="48"/>
      <c r="J30" s="33">
        <v>70</v>
      </c>
      <c r="K30" s="4">
        <v>70</v>
      </c>
      <c r="L30" s="4">
        <v>75</v>
      </c>
      <c r="M30" s="4">
        <v>75</v>
      </c>
      <c r="N30" s="4">
        <v>75</v>
      </c>
      <c r="O30" s="4">
        <v>75</v>
      </c>
      <c r="P30" s="4">
        <v>75</v>
      </c>
      <c r="Q30" s="10">
        <f t="shared" si="0"/>
        <v>73.333333333333329</v>
      </c>
    </row>
    <row r="31" spans="2:17" ht="15" customHeight="1">
      <c r="B31" s="20">
        <f t="shared" si="1"/>
        <v>23</v>
      </c>
      <c r="C31" s="26" t="str">
        <f>[1]MECFLUI402A!B32</f>
        <v>221U0169</v>
      </c>
      <c r="D31" s="46" t="str">
        <f>[1]MECFLUI402A!C32</f>
        <v>PEREZ TRUJILLO JESUS</v>
      </c>
      <c r="E31" s="47"/>
      <c r="F31" s="47"/>
      <c r="G31" s="47"/>
      <c r="H31" s="47"/>
      <c r="I31" s="48"/>
      <c r="J31" s="33">
        <v>70</v>
      </c>
      <c r="K31" s="4">
        <v>70</v>
      </c>
      <c r="L31" s="4">
        <v>75</v>
      </c>
      <c r="M31" s="4">
        <v>75</v>
      </c>
      <c r="N31" s="4">
        <v>75</v>
      </c>
      <c r="O31" s="4">
        <v>75</v>
      </c>
      <c r="P31" s="4">
        <v>75</v>
      </c>
      <c r="Q31" s="10">
        <f t="shared" si="0"/>
        <v>73.333333333333329</v>
      </c>
    </row>
    <row r="32" spans="2:17" ht="15" customHeight="1">
      <c r="B32" s="20">
        <f t="shared" si="1"/>
        <v>24</v>
      </c>
      <c r="C32" s="26" t="str">
        <f>[1]MECFLUI402A!B33</f>
        <v>221U0167</v>
      </c>
      <c r="D32" s="46" t="str">
        <f>[1]MECFLUI402A!C33</f>
        <v>POLITO MALAGA LUIS GERARDO</v>
      </c>
      <c r="E32" s="47"/>
      <c r="F32" s="47"/>
      <c r="G32" s="47"/>
      <c r="H32" s="47"/>
      <c r="I32" s="48"/>
      <c r="J32" s="33">
        <v>80</v>
      </c>
      <c r="K32" s="4">
        <v>100</v>
      </c>
      <c r="L32" s="4">
        <v>75</v>
      </c>
      <c r="M32" s="4">
        <v>75</v>
      </c>
      <c r="N32" s="4">
        <v>75</v>
      </c>
      <c r="O32" s="4">
        <v>75</v>
      </c>
      <c r="P32" s="4">
        <v>75</v>
      </c>
      <c r="Q32" s="10">
        <f t="shared" si="0"/>
        <v>80</v>
      </c>
    </row>
    <row r="33" spans="2:17" ht="15" customHeight="1">
      <c r="B33" s="20">
        <f t="shared" si="1"/>
        <v>25</v>
      </c>
      <c r="C33" s="26" t="str">
        <f>[1]MECFLUI402A!B34</f>
        <v>221U0171</v>
      </c>
      <c r="D33" s="46" t="str">
        <f>[1]MECFLUI402A!C34</f>
        <v>REYNADA PREZA HUGO DANIEL</v>
      </c>
      <c r="E33" s="47"/>
      <c r="F33" s="47"/>
      <c r="G33" s="47"/>
      <c r="H33" s="47"/>
      <c r="I33" s="48"/>
      <c r="J33" s="33">
        <v>100</v>
      </c>
      <c r="K33" s="4">
        <v>100</v>
      </c>
      <c r="L33" s="4">
        <v>75</v>
      </c>
      <c r="M33" s="4">
        <v>75</v>
      </c>
      <c r="N33" s="4">
        <v>75</v>
      </c>
      <c r="O33" s="4">
        <v>75</v>
      </c>
      <c r="P33" s="4">
        <v>75</v>
      </c>
      <c r="Q33" s="10">
        <f t="shared" si="0"/>
        <v>83.333333333333329</v>
      </c>
    </row>
    <row r="34" spans="2:17" ht="15" customHeight="1">
      <c r="B34" s="20">
        <f t="shared" si="1"/>
        <v>26</v>
      </c>
      <c r="C34" s="26" t="str">
        <f>[1]MECFLUI402A!B35</f>
        <v>221U0172</v>
      </c>
      <c r="D34" s="46" t="str">
        <f>[1]MECFLUI402A!C35</f>
        <v>RIVEROLL IXTEPAN AARON</v>
      </c>
      <c r="E34" s="47"/>
      <c r="F34" s="47"/>
      <c r="G34" s="47"/>
      <c r="H34" s="47"/>
      <c r="I34" s="48"/>
      <c r="J34" s="33">
        <v>70</v>
      </c>
      <c r="K34" s="4">
        <v>70</v>
      </c>
      <c r="L34" s="4">
        <v>75</v>
      </c>
      <c r="M34" s="4">
        <v>75</v>
      </c>
      <c r="N34" s="4">
        <v>75</v>
      </c>
      <c r="O34" s="4">
        <v>75</v>
      </c>
      <c r="P34" s="4">
        <v>75</v>
      </c>
      <c r="Q34" s="10">
        <f t="shared" si="0"/>
        <v>73.333333333333329</v>
      </c>
    </row>
    <row r="35" spans="2:17" ht="15" customHeight="1">
      <c r="B35" s="20">
        <f t="shared" si="1"/>
        <v>27</v>
      </c>
      <c r="C35" s="26" t="str">
        <f>[1]MECFLUI402A!B36</f>
        <v>221U0173</v>
      </c>
      <c r="D35" s="46" t="str">
        <f>[1]MECFLUI402A!C36</f>
        <v>RODRIGUEZ MARTINEZ LUIS ALFREDO</v>
      </c>
      <c r="E35" s="47"/>
      <c r="F35" s="47"/>
      <c r="G35" s="47"/>
      <c r="H35" s="47"/>
      <c r="I35" s="48"/>
      <c r="J35" s="33">
        <v>100</v>
      </c>
      <c r="K35" s="4">
        <v>100</v>
      </c>
      <c r="L35" s="4">
        <v>75</v>
      </c>
      <c r="M35" s="4">
        <v>75</v>
      </c>
      <c r="N35" s="4">
        <v>75</v>
      </c>
      <c r="O35" s="4">
        <v>75</v>
      </c>
      <c r="P35" s="4">
        <v>75</v>
      </c>
      <c r="Q35" s="10">
        <f t="shared" si="0"/>
        <v>83.333333333333329</v>
      </c>
    </row>
    <row r="36" spans="2:17" ht="15" customHeight="1">
      <c r="B36" s="20">
        <f t="shared" si="1"/>
        <v>28</v>
      </c>
      <c r="C36" s="26" t="str">
        <f>[1]MECFLUI402A!B37</f>
        <v>221U0174</v>
      </c>
      <c r="D36" s="46" t="str">
        <f>[1]MECFLUI402A!C37</f>
        <v>RODRIGUEZ PEREZ MARIA GUADALUPE</v>
      </c>
      <c r="E36" s="47"/>
      <c r="F36" s="47"/>
      <c r="G36" s="47"/>
      <c r="H36" s="47"/>
      <c r="I36" s="48"/>
      <c r="J36" s="33">
        <v>85</v>
      </c>
      <c r="K36" s="4">
        <v>100</v>
      </c>
      <c r="L36" s="4">
        <v>75</v>
      </c>
      <c r="M36" s="4">
        <v>75</v>
      </c>
      <c r="N36" s="4">
        <v>75</v>
      </c>
      <c r="O36" s="4">
        <v>75</v>
      </c>
      <c r="P36" s="4">
        <v>75</v>
      </c>
      <c r="Q36" s="10">
        <f t="shared" si="0"/>
        <v>80.833333333333329</v>
      </c>
    </row>
    <row r="37" spans="2:17" ht="15" customHeight="1">
      <c r="B37" s="20">
        <f t="shared" si="1"/>
        <v>29</v>
      </c>
      <c r="C37" s="26" t="str">
        <f>[1]MECFLUI402A!B38</f>
        <v>221U0176</v>
      </c>
      <c r="D37" s="46" t="str">
        <f>[1]MECFLUI402A!C38</f>
        <v>SEBA BAXIN JUAN JOSE</v>
      </c>
      <c r="E37" s="47"/>
      <c r="F37" s="47"/>
      <c r="G37" s="47"/>
      <c r="H37" s="47"/>
      <c r="I37" s="48"/>
      <c r="J37" s="33">
        <v>100</v>
      </c>
      <c r="K37" s="4">
        <v>85</v>
      </c>
      <c r="L37" s="4">
        <v>75</v>
      </c>
      <c r="M37" s="4">
        <v>75</v>
      </c>
      <c r="N37" s="4">
        <v>75</v>
      </c>
      <c r="O37" s="4">
        <v>75</v>
      </c>
      <c r="P37" s="4">
        <v>75</v>
      </c>
      <c r="Q37" s="10">
        <f t="shared" si="0"/>
        <v>80.833333333333329</v>
      </c>
    </row>
    <row r="38" spans="2:17" ht="15" customHeight="1">
      <c r="B38" s="20">
        <f t="shared" si="1"/>
        <v>30</v>
      </c>
      <c r="C38" s="26" t="str">
        <f>[1]MECFLUI402A!B39</f>
        <v>221U0181</v>
      </c>
      <c r="D38" s="46" t="str">
        <f>[1]MECFLUI402A!C39</f>
        <v>VELASCO HERNANDEZ OSVAL DANIEL</v>
      </c>
      <c r="E38" s="47"/>
      <c r="F38" s="47"/>
      <c r="G38" s="47"/>
      <c r="H38" s="47"/>
      <c r="I38" s="48"/>
      <c r="J38" s="33">
        <v>100</v>
      </c>
      <c r="K38" s="4">
        <v>100</v>
      </c>
      <c r="L38" s="4">
        <v>75</v>
      </c>
      <c r="M38" s="4">
        <v>75</v>
      </c>
      <c r="N38" s="4">
        <v>75</v>
      </c>
      <c r="O38" s="4">
        <v>75</v>
      </c>
      <c r="P38" s="4">
        <v>75</v>
      </c>
      <c r="Q38" s="10">
        <f t="shared" si="0"/>
        <v>83.333333333333329</v>
      </c>
    </row>
    <row r="39" spans="2:17" ht="15" customHeight="1">
      <c r="B39" s="20">
        <f t="shared" si="1"/>
        <v>31</v>
      </c>
      <c r="C39" s="26" t="str">
        <f>[1]MECFLUI402A!B40</f>
        <v>221U0178</v>
      </c>
      <c r="D39" s="46" t="str">
        <f>[1]MECFLUI402A!C40</f>
        <v>VELASCO QUINO ARTURO DE JESUS</v>
      </c>
      <c r="E39" s="47"/>
      <c r="F39" s="47"/>
      <c r="G39" s="47"/>
      <c r="H39" s="47"/>
      <c r="I39" s="48"/>
      <c r="J39" s="33">
        <v>100</v>
      </c>
      <c r="K39" s="4">
        <v>100</v>
      </c>
      <c r="L39" s="4">
        <v>75</v>
      </c>
      <c r="M39" s="4">
        <v>75</v>
      </c>
      <c r="N39" s="4">
        <v>75</v>
      </c>
      <c r="O39" s="4">
        <v>75</v>
      </c>
      <c r="P39" s="4">
        <v>75</v>
      </c>
      <c r="Q39" s="10">
        <f t="shared" si="0"/>
        <v>83.333333333333329</v>
      </c>
    </row>
    <row r="40" spans="2:17" ht="15" customHeight="1">
      <c r="B40" s="20">
        <f t="shared" si="1"/>
        <v>32</v>
      </c>
      <c r="C40" s="26" t="str">
        <f>[1]MECFLUI402A!B41</f>
        <v>221U0179</v>
      </c>
      <c r="D40" s="46" t="str">
        <f>[1]MECFLUI402A!C41</f>
        <v>VICTORIO PALAYOT JESÚS MANUEL</v>
      </c>
      <c r="E40" s="47"/>
      <c r="F40" s="47"/>
      <c r="G40" s="47"/>
      <c r="H40" s="47"/>
      <c r="I40" s="48"/>
      <c r="J40" s="33">
        <v>100</v>
      </c>
      <c r="K40" s="4">
        <v>100</v>
      </c>
      <c r="L40" s="4">
        <v>75</v>
      </c>
      <c r="M40" s="4">
        <v>75</v>
      </c>
      <c r="N40" s="4">
        <v>75</v>
      </c>
      <c r="O40" s="4">
        <v>75</v>
      </c>
      <c r="P40" s="4">
        <v>75</v>
      </c>
      <c r="Q40" s="10">
        <f t="shared" si="0"/>
        <v>83.333333333333329</v>
      </c>
    </row>
    <row r="41" spans="2:17" ht="15" customHeight="1">
      <c r="B41" s="20">
        <f t="shared" si="1"/>
        <v>33</v>
      </c>
      <c r="C41" s="26" t="str">
        <f>[1]MECFLUI402A!B42</f>
        <v>221U0180</v>
      </c>
      <c r="D41" s="46" t="str">
        <f>[1]MECFLUI402A!C42</f>
        <v>XOLO ARRES BRANDON EMMANUEL</v>
      </c>
      <c r="E41" s="47"/>
      <c r="F41" s="47"/>
      <c r="G41" s="47"/>
      <c r="H41" s="47"/>
      <c r="I41" s="48"/>
      <c r="J41" s="33">
        <v>70</v>
      </c>
      <c r="K41" s="4">
        <v>70</v>
      </c>
      <c r="L41" s="4">
        <v>75</v>
      </c>
      <c r="M41" s="4">
        <v>75</v>
      </c>
      <c r="N41" s="4">
        <v>75</v>
      </c>
      <c r="O41" s="4">
        <v>75</v>
      </c>
      <c r="P41" s="4">
        <v>75</v>
      </c>
      <c r="Q41" s="10">
        <f t="shared" si="0"/>
        <v>73.333333333333329</v>
      </c>
    </row>
    <row r="42" spans="2:17" ht="15" customHeight="1">
      <c r="B42" s="20">
        <f t="shared" si="1"/>
        <v>34</v>
      </c>
      <c r="C42" s="26"/>
      <c r="D42" s="62"/>
      <c r="E42" s="62"/>
      <c r="F42" s="62"/>
      <c r="G42" s="62"/>
      <c r="H42" s="62"/>
      <c r="I42" s="62"/>
      <c r="J42" s="4"/>
      <c r="K42" s="4"/>
      <c r="L42" s="4"/>
      <c r="M42" s="4"/>
      <c r="N42" s="4"/>
      <c r="O42" s="4"/>
      <c r="P42" s="4"/>
      <c r="Q42" s="10"/>
    </row>
    <row r="43" spans="2:17" ht="15" customHeight="1">
      <c r="B43" s="20">
        <f t="shared" si="1"/>
        <v>35</v>
      </c>
      <c r="C43" s="3"/>
      <c r="D43" s="63"/>
      <c r="E43" s="64"/>
      <c r="F43" s="64"/>
      <c r="G43" s="64"/>
      <c r="H43" s="64"/>
      <c r="I43" s="65"/>
      <c r="J43" s="4"/>
      <c r="K43" s="4"/>
      <c r="L43" s="4"/>
      <c r="M43" s="4"/>
      <c r="N43" s="4"/>
      <c r="O43" s="4"/>
      <c r="P43" s="4"/>
      <c r="Q43" s="10"/>
    </row>
    <row r="44" spans="2:17" ht="15" customHeight="1">
      <c r="B44" s="20">
        <f t="shared" si="1"/>
        <v>36</v>
      </c>
      <c r="C44" s="3"/>
      <c r="D44" s="63"/>
      <c r="E44" s="64"/>
      <c r="F44" s="64"/>
      <c r="G44" s="64"/>
      <c r="H44" s="64"/>
      <c r="I44" s="65"/>
      <c r="J44" s="4"/>
      <c r="K44" s="4"/>
      <c r="L44" s="4"/>
      <c r="M44" s="4"/>
      <c r="N44" s="4"/>
      <c r="O44" s="4"/>
      <c r="P44" s="4"/>
      <c r="Q44" s="10"/>
    </row>
    <row r="45" spans="2:17" ht="15" customHeight="1">
      <c r="B45" s="20">
        <f t="shared" si="1"/>
        <v>37</v>
      </c>
      <c r="C45" s="3"/>
      <c r="D45" s="63"/>
      <c r="E45" s="64"/>
      <c r="F45" s="64"/>
      <c r="G45" s="64"/>
      <c r="H45" s="64"/>
      <c r="I45" s="65"/>
      <c r="J45" s="4"/>
      <c r="K45" s="4"/>
      <c r="L45" s="4"/>
      <c r="M45" s="4"/>
      <c r="N45" s="4"/>
      <c r="O45" s="4"/>
      <c r="P45" s="4"/>
      <c r="Q45" s="10"/>
    </row>
    <row r="46" spans="2:17" ht="15" customHeight="1">
      <c r="B46" s="20">
        <f t="shared" si="1"/>
        <v>38</v>
      </c>
      <c r="C46" s="3"/>
      <c r="D46" s="63"/>
      <c r="E46" s="64"/>
      <c r="F46" s="64"/>
      <c r="G46" s="64"/>
      <c r="H46" s="64"/>
      <c r="I46" s="65"/>
      <c r="J46" s="4"/>
      <c r="K46" s="4"/>
      <c r="L46" s="4"/>
      <c r="M46" s="4"/>
      <c r="N46" s="4"/>
      <c r="O46" s="4"/>
      <c r="P46" s="4"/>
      <c r="Q46" s="10"/>
    </row>
    <row r="47" spans="2:17" ht="15" customHeight="1">
      <c r="B47" s="20">
        <f t="shared" si="1"/>
        <v>39</v>
      </c>
      <c r="C47" s="27"/>
      <c r="D47" s="66"/>
      <c r="E47" s="67"/>
      <c r="F47" s="67"/>
      <c r="G47" s="67"/>
      <c r="H47" s="67"/>
      <c r="I47" s="68"/>
      <c r="J47" s="4"/>
      <c r="K47" s="4"/>
      <c r="L47" s="4"/>
      <c r="M47" s="4"/>
      <c r="N47" s="4"/>
      <c r="O47" s="4"/>
      <c r="P47" s="4"/>
      <c r="Q47" s="10"/>
    </row>
    <row r="48" spans="2:17" ht="15" customHeight="1">
      <c r="B48" s="20">
        <f t="shared" si="1"/>
        <v>40</v>
      </c>
      <c r="C48" s="34"/>
      <c r="D48" s="28"/>
      <c r="E48" s="29"/>
      <c r="F48" s="29"/>
      <c r="G48" s="29"/>
      <c r="H48" s="29"/>
      <c r="I48" s="30"/>
      <c r="J48" s="4"/>
      <c r="K48" s="4"/>
      <c r="L48" s="4"/>
      <c r="M48" s="4"/>
      <c r="N48" s="4"/>
      <c r="O48" s="4"/>
      <c r="P48" s="4"/>
      <c r="Q48" s="10"/>
    </row>
    <row r="49" spans="2:17" ht="15" customHeight="1">
      <c r="B49" s="20">
        <f t="shared" si="1"/>
        <v>41</v>
      </c>
      <c r="C49" s="23"/>
      <c r="D49" s="59"/>
      <c r="E49" s="60"/>
      <c r="F49" s="60"/>
      <c r="G49" s="60"/>
      <c r="H49" s="60"/>
      <c r="I49" s="61"/>
      <c r="J49" s="4"/>
      <c r="K49" s="4"/>
      <c r="L49" s="4"/>
      <c r="M49" s="4"/>
      <c r="N49" s="4"/>
      <c r="O49" s="4"/>
      <c r="P49" s="4"/>
      <c r="Q49" s="10"/>
    </row>
    <row r="50" spans="2:17" ht="15" customHeight="1">
      <c r="B50" s="20">
        <f t="shared" si="1"/>
        <v>42</v>
      </c>
      <c r="C50" s="23"/>
      <c r="D50" s="59"/>
      <c r="E50" s="60"/>
      <c r="F50" s="60"/>
      <c r="G50" s="60"/>
      <c r="H50" s="60"/>
      <c r="I50" s="61"/>
      <c r="J50" s="4"/>
      <c r="K50" s="4"/>
      <c r="L50" s="4"/>
      <c r="M50" s="4"/>
      <c r="N50" s="4"/>
      <c r="O50" s="4"/>
      <c r="P50" s="4"/>
      <c r="Q50" s="10"/>
    </row>
    <row r="51" spans="2:17" ht="15" customHeight="1">
      <c r="B51" s="20">
        <f t="shared" si="1"/>
        <v>43</v>
      </c>
      <c r="C51" s="23"/>
      <c r="D51" s="31"/>
      <c r="E51" s="32"/>
      <c r="F51" s="32"/>
      <c r="G51" s="32"/>
      <c r="H51" s="32"/>
      <c r="I51" s="19"/>
      <c r="J51" s="4"/>
      <c r="K51" s="4"/>
      <c r="L51" s="4"/>
      <c r="M51" s="4"/>
      <c r="N51" s="4"/>
      <c r="O51" s="4"/>
      <c r="P51" s="4"/>
      <c r="Q51" s="10"/>
    </row>
    <row r="52" spans="2:17" ht="15" customHeight="1">
      <c r="B52" s="20">
        <f t="shared" si="1"/>
        <v>44</v>
      </c>
      <c r="C52" s="23"/>
      <c r="D52" s="31"/>
      <c r="E52" s="32"/>
      <c r="F52" s="32"/>
      <c r="G52" s="32"/>
      <c r="H52" s="32"/>
      <c r="I52" s="19"/>
      <c r="J52" s="4"/>
      <c r="K52" s="4"/>
      <c r="L52" s="4"/>
      <c r="M52" s="4"/>
      <c r="N52" s="4"/>
      <c r="O52" s="4"/>
      <c r="P52" s="4"/>
      <c r="Q52" s="10"/>
    </row>
    <row r="53" spans="2:17">
      <c r="B53" s="20">
        <f t="shared" si="1"/>
        <v>45</v>
      </c>
      <c r="C53" s="22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/>
    </row>
    <row r="54" spans="2:17">
      <c r="C54" s="54"/>
      <c r="D54" s="54"/>
      <c r="E54" s="1"/>
      <c r="H54" s="72" t="s">
        <v>19</v>
      </c>
      <c r="I54" s="72"/>
      <c r="J54" s="11">
        <f t="shared" ref="J54:P54" si="2">COUNTIF(J9:J53,"&gt;=70")</f>
        <v>33</v>
      </c>
      <c r="K54" s="11">
        <f t="shared" si="2"/>
        <v>33</v>
      </c>
      <c r="L54" s="11">
        <f t="shared" si="2"/>
        <v>33</v>
      </c>
      <c r="M54" s="11">
        <f t="shared" si="2"/>
        <v>33</v>
      </c>
      <c r="N54" s="11">
        <f t="shared" si="2"/>
        <v>33</v>
      </c>
      <c r="O54" s="11">
        <f t="shared" si="2"/>
        <v>33</v>
      </c>
      <c r="P54" s="11">
        <f t="shared" si="2"/>
        <v>33</v>
      </c>
      <c r="Q54" s="15">
        <f>COUNTIF(Q9:Q42,"&gt;=70")</f>
        <v>33</v>
      </c>
    </row>
    <row r="55" spans="2:17">
      <c r="C55" s="54"/>
      <c r="D55" s="54"/>
      <c r="E55" s="8"/>
      <c r="H55" s="73" t="s">
        <v>20</v>
      </c>
      <c r="I55" s="73"/>
      <c r="J55" s="12">
        <f t="shared" ref="J55:Q55" si="3">COUNTIF(J9:J53,"&lt;70")</f>
        <v>0</v>
      </c>
      <c r="K55" s="12">
        <f t="shared" si="3"/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>
      <c r="C56" s="54"/>
      <c r="D56" s="54"/>
      <c r="E56" s="54"/>
      <c r="H56" s="73" t="s">
        <v>21</v>
      </c>
      <c r="I56" s="73"/>
      <c r="J56" s="12">
        <f t="shared" ref="J56:Q56" si="4">COUNT(J9:J53)</f>
        <v>33</v>
      </c>
      <c r="K56" s="12">
        <f t="shared" si="4"/>
        <v>33</v>
      </c>
      <c r="L56" s="12">
        <f t="shared" si="4"/>
        <v>33</v>
      </c>
      <c r="M56" s="12">
        <f t="shared" si="4"/>
        <v>33</v>
      </c>
      <c r="N56" s="12">
        <f t="shared" si="4"/>
        <v>33</v>
      </c>
      <c r="O56" s="12">
        <f t="shared" si="4"/>
        <v>33</v>
      </c>
      <c r="P56" s="12">
        <f t="shared" si="4"/>
        <v>33</v>
      </c>
      <c r="Q56" s="12">
        <f t="shared" si="4"/>
        <v>33</v>
      </c>
    </row>
    <row r="57" spans="2:17">
      <c r="C57" s="54"/>
      <c r="D57" s="54"/>
      <c r="E57" s="1"/>
      <c r="H57" s="71" t="s">
        <v>16</v>
      </c>
      <c r="I57" s="71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1</v>
      </c>
      <c r="O57" s="14">
        <f t="shared" si="5"/>
        <v>1</v>
      </c>
      <c r="P57" s="14">
        <f t="shared" si="5"/>
        <v>1</v>
      </c>
      <c r="Q57" s="14">
        <f t="shared" si="5"/>
        <v>1</v>
      </c>
    </row>
    <row r="58" spans="2:17">
      <c r="C58" s="54"/>
      <c r="D58" s="54"/>
      <c r="E58" s="1"/>
      <c r="H58" s="71" t="s">
        <v>17</v>
      </c>
      <c r="I58" s="71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0</v>
      </c>
      <c r="O58" s="14">
        <f t="shared" si="6"/>
        <v>0</v>
      </c>
      <c r="P58" s="14">
        <f t="shared" si="6"/>
        <v>0</v>
      </c>
      <c r="Q58" s="14">
        <f t="shared" si="6"/>
        <v>0</v>
      </c>
    </row>
    <row r="59" spans="2:17">
      <c r="C59" s="54"/>
      <c r="D59" s="54"/>
      <c r="E59" s="8"/>
    </row>
    <row r="60" spans="2:17">
      <c r="C60" s="1"/>
      <c r="D60" s="1"/>
      <c r="E60" s="8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64">
    <mergeCell ref="J61:P61"/>
    <mergeCell ref="J62:P62"/>
    <mergeCell ref="D36:I36"/>
    <mergeCell ref="D37:I37"/>
    <mergeCell ref="D39:I39"/>
    <mergeCell ref="C57:D57"/>
    <mergeCell ref="H57:I57"/>
    <mergeCell ref="C58:D58"/>
    <mergeCell ref="H58:I58"/>
    <mergeCell ref="C59:D59"/>
    <mergeCell ref="C54:D54"/>
    <mergeCell ref="H54:I54"/>
    <mergeCell ref="C55:D55"/>
    <mergeCell ref="H55:I55"/>
    <mergeCell ref="C56:E56"/>
    <mergeCell ref="H56:I56"/>
    <mergeCell ref="D34:I34"/>
    <mergeCell ref="D35:I35"/>
    <mergeCell ref="D43:I43"/>
    <mergeCell ref="D44:I44"/>
    <mergeCell ref="D45:I45"/>
    <mergeCell ref="D38:I38"/>
    <mergeCell ref="D53:I53"/>
    <mergeCell ref="D40:I40"/>
    <mergeCell ref="D41:I41"/>
    <mergeCell ref="D49:I49"/>
    <mergeCell ref="D50:I50"/>
    <mergeCell ref="D42:I42"/>
    <mergeCell ref="D46:I46"/>
    <mergeCell ref="D47:I47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D32:I32"/>
    <mergeCell ref="D33:I33"/>
    <mergeCell ref="D19:I19"/>
    <mergeCell ref="D21:I21"/>
    <mergeCell ref="D30:I30"/>
    <mergeCell ref="D31:I31"/>
    <mergeCell ref="D25:I25"/>
    <mergeCell ref="D20:I20"/>
    <mergeCell ref="D22:I22"/>
    <mergeCell ref="D23:I23"/>
    <mergeCell ref="D24:I24"/>
    <mergeCell ref="D26:I26"/>
    <mergeCell ref="D27:I27"/>
    <mergeCell ref="D28:I28"/>
    <mergeCell ref="D29:I2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" zoomScale="78" zoomScaleNormal="78" workbookViewId="0">
      <selection activeCell="J17" sqref="J17"/>
    </sheetView>
  </sheetViews>
  <sheetFormatPr baseColWidth="10" defaultRowHeight="15"/>
  <cols>
    <col min="1" max="1" width="1.28515625" customWidth="1"/>
    <col min="2" max="2" width="5" customWidth="1"/>
    <col min="3" max="3" width="13.57031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>
      <c r="C4" t="s">
        <v>0</v>
      </c>
      <c r="D4" s="51" t="s">
        <v>102</v>
      </c>
      <c r="E4" s="51"/>
      <c r="F4" s="51"/>
      <c r="G4" s="51"/>
      <c r="I4" t="s">
        <v>1</v>
      </c>
      <c r="J4" s="52" t="s">
        <v>103</v>
      </c>
      <c r="K4" s="52"/>
      <c r="M4" t="s">
        <v>2</v>
      </c>
      <c r="N4" s="53">
        <v>45398</v>
      </c>
      <c r="O4" s="53"/>
    </row>
    <row r="5" spans="2:18" ht="6.75" customHeight="1">
      <c r="D5" s="5"/>
      <c r="E5" s="5"/>
      <c r="F5" s="5"/>
      <c r="G5" s="5"/>
    </row>
    <row r="6" spans="2:18">
      <c r="C6" t="s">
        <v>3</v>
      </c>
      <c r="D6" s="52" t="s">
        <v>37</v>
      </c>
      <c r="E6" s="52"/>
      <c r="F6" s="52"/>
      <c r="G6" s="52"/>
      <c r="I6" s="54" t="s">
        <v>22</v>
      </c>
      <c r="J6" s="54"/>
      <c r="K6" s="77" t="s">
        <v>43</v>
      </c>
      <c r="L6" s="77"/>
      <c r="M6" s="77"/>
      <c r="N6" s="77"/>
      <c r="O6" s="77"/>
      <c r="P6" s="77"/>
    </row>
    <row r="7" spans="2:18" ht="11.25" customHeight="1"/>
    <row r="8" spans="2:18">
      <c r="B8" s="3" t="s">
        <v>4</v>
      </c>
      <c r="C8" s="21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/>
      <c r="Q8" s="9" t="s">
        <v>23</v>
      </c>
    </row>
    <row r="9" spans="2:18" ht="15" customHeight="1">
      <c r="B9" s="24">
        <v>1</v>
      </c>
      <c r="C9" s="45" t="str">
        <f>[1]FORMUL802A!B10</f>
        <v>201U0403</v>
      </c>
      <c r="D9" s="74" t="str">
        <f>[1]FORMUL802A!C10</f>
        <v>BELTRAN LEO JOSE MANUEL</v>
      </c>
      <c r="E9" s="75"/>
      <c r="F9" s="75"/>
      <c r="G9" s="75"/>
      <c r="H9" s="75"/>
      <c r="I9" s="76"/>
      <c r="J9" s="4">
        <v>100</v>
      </c>
      <c r="K9" s="4">
        <v>100</v>
      </c>
      <c r="L9" s="4">
        <v>90</v>
      </c>
      <c r="M9" s="4">
        <v>80</v>
      </c>
      <c r="N9" s="4">
        <v>80</v>
      </c>
      <c r="O9" s="4">
        <v>80</v>
      </c>
      <c r="P9" s="4"/>
      <c r="Q9" s="10">
        <f>SUM(J9:M9)/4</f>
        <v>92.5</v>
      </c>
    </row>
    <row r="10" spans="2:18" ht="15" customHeight="1">
      <c r="B10" s="24">
        <f>B9+1</f>
        <v>2</v>
      </c>
      <c r="C10" s="45" t="str">
        <f>[1]FORMUL802A!B11</f>
        <v>211U0007</v>
      </c>
      <c r="D10" s="74" t="str">
        <f>[1]FORMUL802A!C11</f>
        <v>CHIPOL DOMINGUEZ MIQUEAS JONATHAN</v>
      </c>
      <c r="E10" s="75"/>
      <c r="F10" s="75"/>
      <c r="G10" s="75"/>
      <c r="H10" s="75"/>
      <c r="I10" s="76"/>
      <c r="J10" s="4">
        <v>100</v>
      </c>
      <c r="K10" s="4">
        <v>100</v>
      </c>
      <c r="L10" s="4">
        <v>90</v>
      </c>
      <c r="M10" s="4">
        <v>90</v>
      </c>
      <c r="N10" s="4">
        <v>80</v>
      </c>
      <c r="O10" s="4">
        <v>80</v>
      </c>
      <c r="P10" s="4"/>
      <c r="Q10" s="10">
        <f t="shared" ref="Q10:Q38" si="0">SUM(J10:M10)/4</f>
        <v>95</v>
      </c>
    </row>
    <row r="11" spans="2:18" ht="15" customHeight="1">
      <c r="B11" s="24">
        <f t="shared" ref="B11:B53" si="1">B10+1</f>
        <v>3</v>
      </c>
      <c r="C11" s="45" t="str">
        <f>[1]FORMUL802A!B12</f>
        <v>191U0113</v>
      </c>
      <c r="D11" s="74" t="str">
        <f>[1]FORMUL802A!C12</f>
        <v>DOMINGUEZ ALVARADO MIGUEL ANGEL</v>
      </c>
      <c r="E11" s="75"/>
      <c r="F11" s="75"/>
      <c r="G11" s="75"/>
      <c r="H11" s="75"/>
      <c r="I11" s="76"/>
      <c r="J11" s="4">
        <v>70</v>
      </c>
      <c r="K11" s="4">
        <v>70</v>
      </c>
      <c r="L11" s="4">
        <v>70</v>
      </c>
      <c r="M11" s="4">
        <v>70</v>
      </c>
      <c r="N11" s="4">
        <v>70</v>
      </c>
      <c r="O11" s="4">
        <v>70</v>
      </c>
      <c r="P11" s="4"/>
      <c r="Q11" s="10">
        <f t="shared" si="0"/>
        <v>70</v>
      </c>
    </row>
    <row r="12" spans="2:18" ht="15" customHeight="1">
      <c r="B12" s="24">
        <f t="shared" si="1"/>
        <v>4</v>
      </c>
      <c r="C12" s="45" t="str">
        <f>[1]FORMUL802A!B13</f>
        <v>201U0069</v>
      </c>
      <c r="D12" s="74" t="str">
        <f>[1]FORMUL802A!C13</f>
        <v>GALVAN TOTO AXEL JAIR</v>
      </c>
      <c r="E12" s="75"/>
      <c r="F12" s="75"/>
      <c r="G12" s="75"/>
      <c r="H12" s="75"/>
      <c r="I12" s="76"/>
      <c r="J12" s="4">
        <v>70</v>
      </c>
      <c r="K12" s="4">
        <v>70</v>
      </c>
      <c r="L12" s="4">
        <v>90</v>
      </c>
      <c r="M12" s="4">
        <v>80</v>
      </c>
      <c r="N12" s="4">
        <v>80</v>
      </c>
      <c r="O12" s="4">
        <v>80</v>
      </c>
      <c r="P12" s="4"/>
      <c r="Q12" s="10">
        <f t="shared" si="0"/>
        <v>77.5</v>
      </c>
    </row>
    <row r="13" spans="2:18" ht="15" customHeight="1">
      <c r="B13" s="24">
        <f t="shared" si="1"/>
        <v>5</v>
      </c>
      <c r="C13" s="45" t="str">
        <f>[1]FORMUL802A!B14</f>
        <v>201U0077</v>
      </c>
      <c r="D13" s="74" t="str">
        <f>[1]FORMUL802A!C14</f>
        <v>LOPEZ RAMIREZ JORDAN ELOIR</v>
      </c>
      <c r="E13" s="75"/>
      <c r="F13" s="75"/>
      <c r="G13" s="75"/>
      <c r="H13" s="75"/>
      <c r="I13" s="76"/>
      <c r="J13" s="4">
        <v>70</v>
      </c>
      <c r="K13" s="4">
        <v>70</v>
      </c>
      <c r="L13" s="4">
        <v>70</v>
      </c>
      <c r="M13" s="4">
        <v>70</v>
      </c>
      <c r="N13" s="4">
        <v>70</v>
      </c>
      <c r="O13" s="4">
        <v>70</v>
      </c>
      <c r="P13" s="4"/>
      <c r="Q13" s="10">
        <f t="shared" si="0"/>
        <v>70</v>
      </c>
    </row>
    <row r="14" spans="2:18" ht="15" customHeight="1">
      <c r="B14" s="24">
        <f t="shared" si="1"/>
        <v>6</v>
      </c>
      <c r="C14" s="45" t="str">
        <f>[1]FORMUL802A!B15</f>
        <v>181U0159</v>
      </c>
      <c r="D14" s="74" t="str">
        <f>[1]FORMUL802A!C15</f>
        <v>REYES HERNANDEZ CARLOS EDUARDO</v>
      </c>
      <c r="E14" s="75"/>
      <c r="F14" s="75"/>
      <c r="G14" s="75"/>
      <c r="H14" s="75"/>
      <c r="I14" s="76"/>
      <c r="J14" s="4">
        <v>70</v>
      </c>
      <c r="K14" s="4">
        <v>70</v>
      </c>
      <c r="L14" s="4">
        <v>80</v>
      </c>
      <c r="M14" s="4">
        <v>80</v>
      </c>
      <c r="N14" s="4">
        <v>80</v>
      </c>
      <c r="O14" s="4">
        <v>80</v>
      </c>
      <c r="P14" s="4"/>
      <c r="Q14" s="10">
        <f t="shared" si="0"/>
        <v>75</v>
      </c>
    </row>
    <row r="15" spans="2:18" ht="15" customHeight="1">
      <c r="B15" s="24">
        <f t="shared" si="1"/>
        <v>7</v>
      </c>
      <c r="C15" s="45" t="str">
        <f>[1]FORMUL802A!B16</f>
        <v>201U0444</v>
      </c>
      <c r="D15" s="74" t="str">
        <f>[1]FORMUL802A!C16</f>
        <v>RINCON TOTO CARLOS ALBERTO</v>
      </c>
      <c r="E15" s="75"/>
      <c r="F15" s="75"/>
      <c r="G15" s="75"/>
      <c r="H15" s="75"/>
      <c r="I15" s="76"/>
      <c r="J15" s="4">
        <v>70</v>
      </c>
      <c r="K15" s="4">
        <v>70</v>
      </c>
      <c r="L15" s="4">
        <v>90</v>
      </c>
      <c r="M15" s="4">
        <v>80</v>
      </c>
      <c r="N15" s="4">
        <v>80</v>
      </c>
      <c r="O15" s="4">
        <v>80</v>
      </c>
      <c r="P15" s="4"/>
      <c r="Q15" s="10">
        <f t="shared" si="0"/>
        <v>77.5</v>
      </c>
    </row>
    <row r="16" spans="2:18" ht="15" customHeight="1">
      <c r="B16" s="24">
        <f t="shared" si="1"/>
        <v>8</v>
      </c>
      <c r="C16" s="45" t="str">
        <f>[1]FORMUL802A!B17</f>
        <v>201U0088</v>
      </c>
      <c r="D16" s="74" t="str">
        <f>[1]FORMUL802A!C17</f>
        <v>VARGAS CARDENAS CRISTOPHER</v>
      </c>
      <c r="E16" s="75"/>
      <c r="F16" s="75"/>
      <c r="G16" s="75"/>
      <c r="H16" s="75"/>
      <c r="I16" s="76"/>
      <c r="J16" s="4">
        <v>70</v>
      </c>
      <c r="K16" s="4">
        <v>70</v>
      </c>
      <c r="L16" s="4">
        <v>80</v>
      </c>
      <c r="M16" s="4">
        <v>80</v>
      </c>
      <c r="N16" s="4">
        <v>80</v>
      </c>
      <c r="O16" s="4">
        <v>80</v>
      </c>
      <c r="P16" s="4"/>
      <c r="Q16" s="10">
        <f t="shared" si="0"/>
        <v>75</v>
      </c>
    </row>
    <row r="17" spans="2:17" ht="15" customHeight="1">
      <c r="B17" s="24">
        <f t="shared" si="1"/>
        <v>9</v>
      </c>
      <c r="C17" s="36"/>
      <c r="D17" s="78"/>
      <c r="E17" s="78"/>
      <c r="F17" s="78"/>
      <c r="G17" s="78"/>
      <c r="H17" s="78"/>
      <c r="I17" s="78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" customHeight="1">
      <c r="B18" s="24">
        <f t="shared" si="1"/>
        <v>10</v>
      </c>
      <c r="C18" s="36"/>
      <c r="D18" s="78"/>
      <c r="E18" s="78"/>
      <c r="F18" s="78"/>
      <c r="G18" s="78"/>
      <c r="H18" s="78"/>
      <c r="I18" s="78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" customHeight="1">
      <c r="B19" s="24">
        <f t="shared" si="1"/>
        <v>11</v>
      </c>
      <c r="C19" s="36"/>
      <c r="D19" s="78"/>
      <c r="E19" s="78"/>
      <c r="F19" s="78"/>
      <c r="G19" s="78"/>
      <c r="H19" s="78"/>
      <c r="I19" s="78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" customHeight="1">
      <c r="B20" s="24">
        <f t="shared" si="1"/>
        <v>12</v>
      </c>
      <c r="C20" s="36"/>
      <c r="D20" s="78"/>
      <c r="E20" s="78"/>
      <c r="F20" s="78"/>
      <c r="G20" s="78"/>
      <c r="H20" s="78"/>
      <c r="I20" s="7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" customHeight="1">
      <c r="B21" s="24">
        <f t="shared" si="1"/>
        <v>13</v>
      </c>
      <c r="C21" s="36"/>
      <c r="D21" s="78"/>
      <c r="E21" s="78"/>
      <c r="F21" s="78"/>
      <c r="G21" s="78"/>
      <c r="H21" s="78"/>
      <c r="I21" s="7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" customHeight="1">
      <c r="B22" s="24">
        <f t="shared" si="1"/>
        <v>14</v>
      </c>
      <c r="C22" s="36"/>
      <c r="D22" s="78"/>
      <c r="E22" s="78"/>
      <c r="F22" s="78"/>
      <c r="G22" s="78"/>
      <c r="H22" s="78"/>
      <c r="I22" s="7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" customHeight="1">
      <c r="B23" s="24">
        <f t="shared" si="1"/>
        <v>15</v>
      </c>
      <c r="C23" s="36"/>
      <c r="D23" s="78"/>
      <c r="E23" s="78"/>
      <c r="F23" s="78"/>
      <c r="G23" s="78"/>
      <c r="H23" s="78"/>
      <c r="I23" s="7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" customHeight="1">
      <c r="B24" s="24">
        <f t="shared" si="1"/>
        <v>16</v>
      </c>
      <c r="C24" s="36"/>
      <c r="D24" s="78"/>
      <c r="E24" s="78"/>
      <c r="F24" s="78"/>
      <c r="G24" s="78"/>
      <c r="H24" s="78"/>
      <c r="I24" s="7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" customHeight="1">
      <c r="B25" s="24">
        <f t="shared" si="1"/>
        <v>17</v>
      </c>
      <c r="C25" s="36"/>
      <c r="D25" s="78"/>
      <c r="E25" s="78"/>
      <c r="F25" s="78"/>
      <c r="G25" s="78"/>
      <c r="H25" s="78"/>
      <c r="I25" s="7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" customHeight="1">
      <c r="B26" s="24">
        <f t="shared" si="1"/>
        <v>18</v>
      </c>
      <c r="C26" s="36"/>
      <c r="D26" s="78"/>
      <c r="E26" s="78"/>
      <c r="F26" s="78"/>
      <c r="G26" s="78"/>
      <c r="H26" s="78"/>
      <c r="I26" s="7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" customHeight="1">
      <c r="B27" s="24">
        <f t="shared" si="1"/>
        <v>19</v>
      </c>
      <c r="C27" s="36"/>
      <c r="D27" s="78"/>
      <c r="E27" s="78"/>
      <c r="F27" s="78"/>
      <c r="G27" s="78"/>
      <c r="H27" s="78"/>
      <c r="I27" s="7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" customHeight="1">
      <c r="B28" s="24">
        <f t="shared" si="1"/>
        <v>20</v>
      </c>
      <c r="C28" s="36"/>
      <c r="D28" s="78"/>
      <c r="E28" s="78"/>
      <c r="F28" s="78"/>
      <c r="G28" s="78"/>
      <c r="H28" s="78"/>
      <c r="I28" s="7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" customHeight="1">
      <c r="B29" s="24">
        <f t="shared" si="1"/>
        <v>21</v>
      </c>
      <c r="C29" s="36"/>
      <c r="D29" s="78"/>
      <c r="E29" s="78"/>
      <c r="F29" s="78"/>
      <c r="G29" s="78"/>
      <c r="H29" s="78"/>
      <c r="I29" s="7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" customHeight="1">
      <c r="B30" s="24">
        <f t="shared" si="1"/>
        <v>22</v>
      </c>
      <c r="C30" s="36"/>
      <c r="D30" s="78"/>
      <c r="E30" s="78"/>
      <c r="F30" s="78"/>
      <c r="G30" s="78"/>
      <c r="H30" s="78"/>
      <c r="I30" s="7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" customHeight="1">
      <c r="B31" s="24">
        <f t="shared" si="1"/>
        <v>23</v>
      </c>
      <c r="C31" s="36"/>
      <c r="D31" s="78"/>
      <c r="E31" s="78"/>
      <c r="F31" s="78"/>
      <c r="G31" s="78"/>
      <c r="H31" s="78"/>
      <c r="I31" s="7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" customHeight="1">
      <c r="B32" s="24">
        <f t="shared" si="1"/>
        <v>24</v>
      </c>
      <c r="C32" s="36"/>
      <c r="D32" s="78"/>
      <c r="E32" s="78"/>
      <c r="F32" s="78"/>
      <c r="G32" s="78"/>
      <c r="H32" s="78"/>
      <c r="I32" s="7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" customHeight="1">
      <c r="B33" s="24">
        <f t="shared" si="1"/>
        <v>25</v>
      </c>
      <c r="C33" s="36"/>
      <c r="D33" s="78"/>
      <c r="E33" s="78"/>
      <c r="F33" s="78"/>
      <c r="G33" s="78"/>
      <c r="H33" s="78"/>
      <c r="I33" s="7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" customHeight="1">
      <c r="B34" s="24">
        <f t="shared" si="1"/>
        <v>26</v>
      </c>
      <c r="C34" s="36"/>
      <c r="D34" s="78"/>
      <c r="E34" s="78"/>
      <c r="F34" s="78"/>
      <c r="G34" s="78"/>
      <c r="H34" s="78"/>
      <c r="I34" s="7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" customHeight="1">
      <c r="B35" s="24">
        <f t="shared" si="1"/>
        <v>27</v>
      </c>
      <c r="C35" s="36"/>
      <c r="D35" s="78"/>
      <c r="E35" s="78"/>
      <c r="F35" s="78"/>
      <c r="G35" s="78"/>
      <c r="H35" s="78"/>
      <c r="I35" s="7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" customHeight="1">
      <c r="B36" s="24">
        <f t="shared" si="1"/>
        <v>28</v>
      </c>
      <c r="C36" s="36"/>
      <c r="D36" s="78"/>
      <c r="E36" s="78"/>
      <c r="F36" s="78"/>
      <c r="G36" s="78"/>
      <c r="H36" s="78"/>
      <c r="I36" s="7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" customHeight="1">
      <c r="B37" s="24">
        <f t="shared" si="1"/>
        <v>29</v>
      </c>
      <c r="C37" s="36"/>
      <c r="D37" s="78"/>
      <c r="E37" s="78"/>
      <c r="F37" s="78"/>
      <c r="G37" s="78"/>
      <c r="H37" s="78"/>
      <c r="I37" s="7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" customHeight="1">
      <c r="B38" s="24">
        <f t="shared" si="1"/>
        <v>30</v>
      </c>
      <c r="C38" s="36"/>
      <c r="D38" s="78"/>
      <c r="E38" s="78"/>
      <c r="F38" s="78"/>
      <c r="G38" s="78"/>
      <c r="H38" s="78"/>
      <c r="I38" s="7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" customHeight="1">
      <c r="B39" s="24">
        <f t="shared" si="1"/>
        <v>31</v>
      </c>
      <c r="C39" s="35"/>
      <c r="D39" s="62"/>
      <c r="E39" s="62"/>
      <c r="F39" s="62"/>
      <c r="G39" s="62"/>
      <c r="H39" s="62"/>
      <c r="I39" s="62"/>
      <c r="J39" s="4"/>
      <c r="K39" s="4"/>
      <c r="L39" s="4"/>
      <c r="M39" s="4"/>
      <c r="N39" s="4"/>
      <c r="O39" s="4"/>
      <c r="P39" s="4"/>
      <c r="Q39" s="10"/>
    </row>
    <row r="40" spans="2:17" ht="15" customHeight="1">
      <c r="B40" s="24">
        <f t="shared" si="1"/>
        <v>32</v>
      </c>
      <c r="C40" s="35"/>
      <c r="D40" s="62"/>
      <c r="E40" s="62"/>
      <c r="F40" s="62"/>
      <c r="G40" s="62"/>
      <c r="H40" s="62"/>
      <c r="I40" s="62"/>
      <c r="J40" s="4"/>
      <c r="K40" s="4"/>
      <c r="L40" s="4"/>
      <c r="M40" s="4"/>
      <c r="N40" s="4"/>
      <c r="O40" s="4"/>
      <c r="P40" s="4"/>
      <c r="Q40" s="10"/>
    </row>
    <row r="41" spans="2:17" ht="15" customHeight="1">
      <c r="B41" s="24">
        <f t="shared" si="1"/>
        <v>33</v>
      </c>
      <c r="C41" s="35"/>
      <c r="D41" s="62"/>
      <c r="E41" s="62"/>
      <c r="F41" s="62"/>
      <c r="G41" s="62"/>
      <c r="H41" s="62"/>
      <c r="I41" s="62"/>
      <c r="J41" s="4"/>
      <c r="K41" s="4"/>
      <c r="L41" s="4"/>
      <c r="M41" s="4"/>
      <c r="N41" s="4"/>
      <c r="O41" s="4"/>
      <c r="P41" s="4"/>
      <c r="Q41" s="10"/>
    </row>
    <row r="42" spans="2:17" ht="15" customHeight="1">
      <c r="B42" s="24">
        <f t="shared" si="1"/>
        <v>34</v>
      </c>
      <c r="C42" s="35"/>
      <c r="D42" s="62"/>
      <c r="E42" s="62"/>
      <c r="F42" s="62"/>
      <c r="G42" s="62"/>
      <c r="H42" s="62"/>
      <c r="I42" s="62"/>
      <c r="J42" s="4"/>
      <c r="K42" s="4"/>
      <c r="L42" s="4"/>
      <c r="M42" s="4"/>
      <c r="N42" s="4"/>
      <c r="O42" s="4"/>
      <c r="P42" s="4"/>
      <c r="Q42" s="10"/>
    </row>
    <row r="43" spans="2:17" ht="15" customHeight="1">
      <c r="B43" s="24">
        <f t="shared" si="1"/>
        <v>35</v>
      </c>
      <c r="C43" s="35"/>
      <c r="D43" s="62"/>
      <c r="E43" s="62"/>
      <c r="F43" s="62"/>
      <c r="G43" s="62"/>
      <c r="H43" s="62"/>
      <c r="I43" s="62"/>
      <c r="J43" s="4"/>
      <c r="K43" s="4"/>
      <c r="L43" s="4"/>
      <c r="M43" s="4"/>
      <c r="N43" s="4"/>
      <c r="O43" s="4"/>
      <c r="P43" s="4"/>
      <c r="Q43" s="10"/>
    </row>
    <row r="44" spans="2:17" ht="15" customHeight="1">
      <c r="B44" s="24">
        <f t="shared" si="1"/>
        <v>36</v>
      </c>
      <c r="C44" s="35"/>
      <c r="D44" s="62"/>
      <c r="E44" s="62"/>
      <c r="F44" s="62"/>
      <c r="G44" s="62"/>
      <c r="H44" s="62"/>
      <c r="I44" s="62"/>
      <c r="J44" s="4"/>
      <c r="K44" s="4"/>
      <c r="L44" s="4"/>
      <c r="M44" s="4"/>
      <c r="N44" s="4"/>
      <c r="O44" s="4"/>
      <c r="P44" s="4"/>
      <c r="Q44" s="10"/>
    </row>
    <row r="45" spans="2:17" ht="15" customHeight="1">
      <c r="B45" s="24">
        <f t="shared" si="1"/>
        <v>37</v>
      </c>
      <c r="C45" s="35"/>
      <c r="D45" s="62"/>
      <c r="E45" s="62"/>
      <c r="F45" s="62"/>
      <c r="G45" s="62"/>
      <c r="H45" s="62"/>
      <c r="I45" s="62"/>
      <c r="J45" s="4"/>
      <c r="K45" s="4"/>
      <c r="L45" s="4"/>
      <c r="M45" s="4"/>
      <c r="N45" s="4"/>
      <c r="O45" s="4"/>
      <c r="P45" s="4"/>
      <c r="Q45" s="10"/>
    </row>
    <row r="46" spans="2:17" ht="15" customHeight="1">
      <c r="B46" s="24">
        <f t="shared" si="1"/>
        <v>38</v>
      </c>
      <c r="C46" s="35"/>
      <c r="D46" s="62"/>
      <c r="E46" s="62"/>
      <c r="F46" s="62"/>
      <c r="G46" s="62"/>
      <c r="H46" s="62"/>
      <c r="I46" s="62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1"/>
        <v>39</v>
      </c>
      <c r="C47" s="25"/>
      <c r="D47" s="79"/>
      <c r="E47" s="79"/>
      <c r="F47" s="79"/>
      <c r="G47" s="79"/>
      <c r="H47" s="79"/>
      <c r="I47" s="79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1"/>
        <v>40</v>
      </c>
      <c r="C48" s="7"/>
      <c r="D48" s="79"/>
      <c r="E48" s="79"/>
      <c r="F48" s="79"/>
      <c r="G48" s="79"/>
      <c r="H48" s="79"/>
      <c r="I48" s="79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1"/>
        <v>41</v>
      </c>
      <c r="C49" s="7"/>
      <c r="D49" s="79"/>
      <c r="E49" s="79"/>
      <c r="F49" s="79"/>
      <c r="G49" s="79"/>
      <c r="H49" s="79"/>
      <c r="I49" s="79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1"/>
        <v>42</v>
      </c>
      <c r="C50" s="7"/>
      <c r="D50" s="79"/>
      <c r="E50" s="79"/>
      <c r="F50" s="79"/>
      <c r="G50" s="79"/>
      <c r="H50" s="79"/>
      <c r="I50" s="79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1"/>
        <v>43</v>
      </c>
      <c r="C51" s="7"/>
      <c r="D51" s="79"/>
      <c r="E51" s="79"/>
      <c r="F51" s="79"/>
      <c r="G51" s="79"/>
      <c r="H51" s="79"/>
      <c r="I51" s="79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1"/>
        <v>44</v>
      </c>
      <c r="C52" s="7"/>
      <c r="D52" s="79"/>
      <c r="E52" s="79"/>
      <c r="F52" s="79"/>
      <c r="G52" s="79"/>
      <c r="H52" s="79"/>
      <c r="I52" s="79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/>
    </row>
    <row r="54" spans="2:17">
      <c r="C54" s="54"/>
      <c r="D54" s="54"/>
      <c r="E54" s="1"/>
      <c r="H54" s="72" t="s">
        <v>19</v>
      </c>
      <c r="I54" s="72"/>
      <c r="J54" s="11">
        <f>COUNTIF(J9:J53,"&gt;=70")</f>
        <v>8</v>
      </c>
      <c r="K54" s="11">
        <f t="shared" ref="K54:O54" si="2">COUNTIF(K9:K53,"&gt;=70")</f>
        <v>8</v>
      </c>
      <c r="L54" s="11">
        <f t="shared" si="2"/>
        <v>8</v>
      </c>
      <c r="M54" s="11">
        <f t="shared" si="2"/>
        <v>8</v>
      </c>
      <c r="N54" s="11">
        <f t="shared" si="2"/>
        <v>8</v>
      </c>
      <c r="O54" s="11">
        <f t="shared" si="2"/>
        <v>8</v>
      </c>
      <c r="P54" s="11"/>
      <c r="Q54" s="15">
        <f t="shared" ref="Q54" si="3">COUNTIF(Q9:Q48,"&gt;=70")</f>
        <v>8</v>
      </c>
    </row>
    <row r="55" spans="2:17">
      <c r="C55" s="54"/>
      <c r="D55" s="54"/>
      <c r="E55" s="8"/>
      <c r="H55" s="73" t="s">
        <v>20</v>
      </c>
      <c r="I55" s="73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/>
      <c r="Q55" s="12">
        <f t="shared" si="4"/>
        <v>22</v>
      </c>
    </row>
    <row r="56" spans="2:17">
      <c r="C56" s="54"/>
      <c r="D56" s="54"/>
      <c r="E56" s="54"/>
      <c r="H56" s="73" t="s">
        <v>21</v>
      </c>
      <c r="I56" s="73"/>
      <c r="J56" s="12">
        <f>COUNT(J9:J53)</f>
        <v>8</v>
      </c>
      <c r="K56" s="12">
        <f t="shared" ref="K56:Q56" si="5">COUNT(K9:K53)</f>
        <v>8</v>
      </c>
      <c r="L56" s="12">
        <f t="shared" si="5"/>
        <v>8</v>
      </c>
      <c r="M56" s="12">
        <f t="shared" si="5"/>
        <v>8</v>
      </c>
      <c r="N56" s="12">
        <f t="shared" si="5"/>
        <v>8</v>
      </c>
      <c r="O56" s="12">
        <f t="shared" si="5"/>
        <v>8</v>
      </c>
      <c r="P56" s="12"/>
      <c r="Q56" s="12">
        <f t="shared" si="5"/>
        <v>30</v>
      </c>
    </row>
    <row r="57" spans="2:17">
      <c r="C57" s="54"/>
      <c r="D57" s="54"/>
      <c r="E57" s="1"/>
      <c r="H57" s="71" t="s">
        <v>16</v>
      </c>
      <c r="I57" s="71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1</v>
      </c>
      <c r="P57" s="14"/>
      <c r="Q57" s="14">
        <f t="shared" si="6"/>
        <v>0.26666666666666666</v>
      </c>
    </row>
    <row r="58" spans="2:17">
      <c r="C58" s="54"/>
      <c r="D58" s="54"/>
      <c r="E58" s="1"/>
      <c r="H58" s="71" t="s">
        <v>17</v>
      </c>
      <c r="I58" s="71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0</v>
      </c>
      <c r="P58" s="14"/>
      <c r="Q58" s="14">
        <f t="shared" si="7"/>
        <v>0.73333333333333328</v>
      </c>
    </row>
    <row r="59" spans="2:17">
      <c r="C59" s="54"/>
      <c r="D59" s="54"/>
      <c r="E59" s="8"/>
    </row>
    <row r="60" spans="2:17">
      <c r="C60" s="1"/>
      <c r="D60" s="1"/>
      <c r="E60" s="8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1"/>
  <sheetViews>
    <sheetView topLeftCell="A2" zoomScale="64" zoomScaleNormal="64" workbookViewId="0">
      <selection activeCell="U15" sqref="U15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855468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>
      <c r="C4" t="s">
        <v>0</v>
      </c>
      <c r="D4" s="51" t="s">
        <v>40</v>
      </c>
      <c r="E4" s="51"/>
      <c r="F4" s="51"/>
      <c r="G4" s="51"/>
      <c r="I4" t="s">
        <v>1</v>
      </c>
      <c r="J4" s="52" t="s">
        <v>39</v>
      </c>
      <c r="K4" s="52"/>
      <c r="M4" t="s">
        <v>2</v>
      </c>
      <c r="N4" s="53">
        <v>45398</v>
      </c>
      <c r="O4" s="53"/>
    </row>
    <row r="5" spans="2:18" ht="6.75" customHeight="1">
      <c r="D5" s="5"/>
      <c r="E5" s="5"/>
      <c r="F5" s="5"/>
      <c r="G5" s="5"/>
    </row>
    <row r="6" spans="2:18">
      <c r="C6" t="s">
        <v>3</v>
      </c>
      <c r="D6" s="52" t="s">
        <v>37</v>
      </c>
      <c r="E6" s="52"/>
      <c r="F6" s="52"/>
      <c r="G6" s="52"/>
      <c r="I6" s="54" t="s">
        <v>22</v>
      </c>
      <c r="J6" s="54"/>
      <c r="K6" s="52" t="s">
        <v>24</v>
      </c>
      <c r="L6" s="52"/>
      <c r="M6" s="52"/>
      <c r="N6" s="52"/>
      <c r="O6" s="52"/>
      <c r="P6" s="52"/>
    </row>
    <row r="7" spans="2:18" ht="11.25" customHeight="1"/>
    <row r="8" spans="2:18">
      <c r="B8" s="3" t="s">
        <v>4</v>
      </c>
      <c r="C8" s="21" t="s">
        <v>6</v>
      </c>
      <c r="D8" s="80" t="s">
        <v>5</v>
      </c>
      <c r="E8" s="80"/>
      <c r="F8" s="80"/>
      <c r="G8" s="80"/>
      <c r="H8" s="80"/>
      <c r="I8" s="8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20">
        <v>1</v>
      </c>
      <c r="C9" s="37" t="str">
        <f>'[1]DISEÑO602-B'!B10</f>
        <v>201U0067</v>
      </c>
      <c r="D9" s="74" t="str">
        <f>'[1]DISEÑO602-B'!C10</f>
        <v>CHAGALA BOYTHG JOAHAN DE JESUS</v>
      </c>
      <c r="E9" s="75"/>
      <c r="F9" s="75"/>
      <c r="G9" s="75"/>
      <c r="H9" s="75"/>
      <c r="I9" s="76"/>
      <c r="J9" s="33">
        <v>70</v>
      </c>
      <c r="K9" s="4">
        <v>70</v>
      </c>
      <c r="L9" s="4">
        <v>70</v>
      </c>
      <c r="M9" s="4">
        <v>70</v>
      </c>
      <c r="N9" s="4">
        <v>70</v>
      </c>
      <c r="O9" s="4">
        <v>0</v>
      </c>
      <c r="P9" s="4">
        <v>0</v>
      </c>
      <c r="Q9" s="10">
        <f>SUM(J9:N9)/5</f>
        <v>70</v>
      </c>
    </row>
    <row r="10" spans="2:18" ht="15" customHeight="1">
      <c r="B10" s="20">
        <f>B9+1</f>
        <v>2</v>
      </c>
      <c r="C10" s="37" t="str">
        <f>'[1]DISEÑO602-B'!B11</f>
        <v>211U0133</v>
      </c>
      <c r="D10" s="74" t="str">
        <f>'[1]DISEÑO602-B'!C11</f>
        <v>CHONTAL HERNANDEZ ALDO</v>
      </c>
      <c r="E10" s="75"/>
      <c r="F10" s="75"/>
      <c r="G10" s="75"/>
      <c r="H10" s="75"/>
      <c r="I10" s="76"/>
      <c r="J10" s="33">
        <v>100</v>
      </c>
      <c r="K10" s="4">
        <v>100</v>
      </c>
      <c r="L10" s="4">
        <v>100</v>
      </c>
      <c r="M10" s="4">
        <v>80</v>
      </c>
      <c r="N10" s="4">
        <v>80</v>
      </c>
      <c r="O10" s="4">
        <v>0</v>
      </c>
      <c r="P10" s="4">
        <v>0</v>
      </c>
      <c r="Q10" s="10">
        <f t="shared" ref="Q10:Q20" si="0">SUM(J10:N10)/5</f>
        <v>92</v>
      </c>
    </row>
    <row r="11" spans="2:18" ht="15" customHeight="1">
      <c r="B11" s="20">
        <f t="shared" ref="B11:B52" si="1">B10+1</f>
        <v>3</v>
      </c>
      <c r="C11" s="37" t="str">
        <f>'[1]DISEÑO602-B'!B12</f>
        <v>211U0140</v>
      </c>
      <c r="D11" s="74" t="str">
        <f>'[1]DISEÑO602-B'!C12</f>
        <v>FERMAN XALA LEYKO EULOGIO</v>
      </c>
      <c r="E11" s="75"/>
      <c r="F11" s="75"/>
      <c r="G11" s="75"/>
      <c r="H11" s="75"/>
      <c r="I11" s="76"/>
      <c r="J11" s="33">
        <v>100</v>
      </c>
      <c r="K11" s="4">
        <v>70</v>
      </c>
      <c r="L11" s="4">
        <v>70</v>
      </c>
      <c r="M11" s="4">
        <v>80</v>
      </c>
      <c r="N11" s="4">
        <v>80</v>
      </c>
      <c r="O11" s="4">
        <v>0</v>
      </c>
      <c r="P11" s="4">
        <v>0</v>
      </c>
      <c r="Q11" s="10">
        <f t="shared" si="0"/>
        <v>80</v>
      </c>
    </row>
    <row r="12" spans="2:18" ht="15" customHeight="1">
      <c r="B12" s="20">
        <f t="shared" si="1"/>
        <v>4</v>
      </c>
      <c r="C12" s="37" t="str">
        <f>'[1]DISEÑO602-B'!B13</f>
        <v>201U0072</v>
      </c>
      <c r="D12" s="74" t="str">
        <f>'[1]DISEÑO602-B'!C13</f>
        <v>HERNANDEZ JIMENEZ JOSE FRANCISCO</v>
      </c>
      <c r="E12" s="75"/>
      <c r="F12" s="75"/>
      <c r="G12" s="75"/>
      <c r="H12" s="75"/>
      <c r="I12" s="76"/>
      <c r="J12" s="33">
        <v>70</v>
      </c>
      <c r="K12" s="4">
        <v>70</v>
      </c>
      <c r="L12" s="4">
        <v>70</v>
      </c>
      <c r="M12" s="4">
        <v>80</v>
      </c>
      <c r="N12" s="4">
        <v>80</v>
      </c>
      <c r="O12" s="4">
        <v>0</v>
      </c>
      <c r="P12" s="4">
        <v>0</v>
      </c>
      <c r="Q12" s="10">
        <f t="shared" si="0"/>
        <v>74</v>
      </c>
    </row>
    <row r="13" spans="2:18" ht="15" customHeight="1">
      <c r="B13" s="20">
        <f t="shared" si="1"/>
        <v>5</v>
      </c>
      <c r="C13" s="37" t="str">
        <f>'[1]DISEÑO602-B'!B14</f>
        <v>211U0148</v>
      </c>
      <c r="D13" s="74" t="str">
        <f>'[1]DISEÑO602-B'!C14</f>
        <v>MIROS TOLEDO RUBEN ERUBIEL</v>
      </c>
      <c r="E13" s="75"/>
      <c r="F13" s="75"/>
      <c r="G13" s="75"/>
      <c r="H13" s="75"/>
      <c r="I13" s="76"/>
      <c r="J13" s="33">
        <v>100</v>
      </c>
      <c r="K13" s="4">
        <v>100</v>
      </c>
      <c r="L13" s="4">
        <v>70</v>
      </c>
      <c r="M13" s="4">
        <v>80</v>
      </c>
      <c r="N13" s="4">
        <v>80</v>
      </c>
      <c r="O13" s="4">
        <v>0</v>
      </c>
      <c r="P13" s="4">
        <v>0</v>
      </c>
      <c r="Q13" s="10">
        <f t="shared" si="0"/>
        <v>86</v>
      </c>
    </row>
    <row r="14" spans="2:18" ht="15" customHeight="1">
      <c r="B14" s="20">
        <f t="shared" si="1"/>
        <v>6</v>
      </c>
      <c r="C14" s="37" t="str">
        <f>'[1]DISEÑO602-B'!B15</f>
        <v>211U0150</v>
      </c>
      <c r="D14" s="74" t="str">
        <f>'[1]DISEÑO602-B'!C15</f>
        <v>ORTIZ MENDOZA JUAN ZURIEL</v>
      </c>
      <c r="E14" s="75"/>
      <c r="F14" s="75"/>
      <c r="G14" s="75"/>
      <c r="H14" s="75"/>
      <c r="I14" s="76"/>
      <c r="J14" s="33">
        <v>70</v>
      </c>
      <c r="K14" s="4">
        <v>70</v>
      </c>
      <c r="L14" s="4">
        <v>70</v>
      </c>
      <c r="M14" s="4">
        <v>70</v>
      </c>
      <c r="N14" s="4">
        <v>70</v>
      </c>
      <c r="O14" s="4">
        <v>0</v>
      </c>
      <c r="P14" s="4">
        <v>0</v>
      </c>
      <c r="Q14" s="10">
        <f t="shared" si="0"/>
        <v>70</v>
      </c>
    </row>
    <row r="15" spans="2:18" ht="15" customHeight="1">
      <c r="B15" s="20">
        <f t="shared" si="1"/>
        <v>7</v>
      </c>
      <c r="C15" s="37" t="str">
        <f>'[1]DISEÑO602-B'!B16</f>
        <v>211U0583</v>
      </c>
      <c r="D15" s="74" t="str">
        <f>'[1]DISEÑO602-B'!C16</f>
        <v>PALAFOX RAMIREZ ISMAEL</v>
      </c>
      <c r="E15" s="75"/>
      <c r="F15" s="75"/>
      <c r="G15" s="75"/>
      <c r="H15" s="75"/>
      <c r="I15" s="76"/>
      <c r="J15" s="33">
        <v>100</v>
      </c>
      <c r="K15" s="4">
        <v>100</v>
      </c>
      <c r="L15" s="4">
        <v>100</v>
      </c>
      <c r="M15" s="4">
        <v>80</v>
      </c>
      <c r="N15" s="4">
        <v>80</v>
      </c>
      <c r="O15" s="4">
        <v>0</v>
      </c>
      <c r="P15" s="4">
        <v>0</v>
      </c>
      <c r="Q15" s="10">
        <f t="shared" si="0"/>
        <v>92</v>
      </c>
    </row>
    <row r="16" spans="2:18" ht="15" customHeight="1">
      <c r="B16" s="20">
        <f t="shared" si="1"/>
        <v>8</v>
      </c>
      <c r="C16" s="37" t="str">
        <f>'[1]DISEÑO602-B'!B17</f>
        <v>211U0158</v>
      </c>
      <c r="D16" s="74" t="str">
        <f>'[1]DISEÑO602-B'!C17</f>
        <v>SAN JUAN PEREZ JAIRO MISAEL</v>
      </c>
      <c r="E16" s="75"/>
      <c r="F16" s="75"/>
      <c r="G16" s="75"/>
      <c r="H16" s="75"/>
      <c r="I16" s="76"/>
      <c r="J16" s="33">
        <v>70</v>
      </c>
      <c r="K16" s="4">
        <v>70</v>
      </c>
      <c r="L16" s="4">
        <v>70</v>
      </c>
      <c r="M16" s="4">
        <v>80</v>
      </c>
      <c r="N16" s="4">
        <v>80</v>
      </c>
      <c r="O16" s="4">
        <v>0</v>
      </c>
      <c r="P16" s="4">
        <v>0</v>
      </c>
      <c r="Q16" s="10">
        <f t="shared" si="0"/>
        <v>74</v>
      </c>
    </row>
    <row r="17" spans="2:17" ht="15" customHeight="1">
      <c r="B17" s="20">
        <f t="shared" si="1"/>
        <v>9</v>
      </c>
      <c r="C17" s="37" t="str">
        <f>'[1]DISEÑO602-B'!B18</f>
        <v>211U0160</v>
      </c>
      <c r="D17" s="74" t="str">
        <f>'[1]DISEÑO602-B'!C18</f>
        <v>SANTOS FIGUEROA MIGUEL ALDAIR</v>
      </c>
      <c r="E17" s="75"/>
      <c r="F17" s="75"/>
      <c r="G17" s="75"/>
      <c r="H17" s="75"/>
      <c r="I17" s="76"/>
      <c r="J17" s="33">
        <v>70</v>
      </c>
      <c r="K17" s="4">
        <v>70</v>
      </c>
      <c r="L17" s="4">
        <v>70</v>
      </c>
      <c r="M17" s="4">
        <v>80</v>
      </c>
      <c r="N17" s="4">
        <v>80</v>
      </c>
      <c r="O17" s="4">
        <v>0</v>
      </c>
      <c r="P17" s="4">
        <v>0</v>
      </c>
      <c r="Q17" s="10">
        <f t="shared" si="0"/>
        <v>74</v>
      </c>
    </row>
    <row r="18" spans="2:17" ht="15" customHeight="1">
      <c r="B18" s="20">
        <f t="shared" si="1"/>
        <v>10</v>
      </c>
      <c r="C18" s="37" t="str">
        <f>'[1]DISEÑO602-B'!B19</f>
        <v>211U0164</v>
      </c>
      <c r="D18" s="74" t="str">
        <f>'[1]DISEÑO602-B'!C19</f>
        <v>TOME MACARIO ANTONIO</v>
      </c>
      <c r="E18" s="75"/>
      <c r="F18" s="75"/>
      <c r="G18" s="75"/>
      <c r="H18" s="75"/>
      <c r="I18" s="76"/>
      <c r="J18" s="33">
        <v>95</v>
      </c>
      <c r="K18" s="4">
        <v>100</v>
      </c>
      <c r="L18" s="4">
        <v>100</v>
      </c>
      <c r="M18" s="4">
        <v>80</v>
      </c>
      <c r="N18" s="4">
        <v>80</v>
      </c>
      <c r="O18" s="4">
        <v>0</v>
      </c>
      <c r="P18" s="4">
        <v>0</v>
      </c>
      <c r="Q18" s="10">
        <f t="shared" si="0"/>
        <v>91</v>
      </c>
    </row>
    <row r="19" spans="2:17" ht="15" customHeight="1">
      <c r="B19" s="20">
        <f t="shared" si="1"/>
        <v>11</v>
      </c>
      <c r="C19" s="37" t="str">
        <f>'[1]DISEÑO602-B'!B20</f>
        <v>201U0088</v>
      </c>
      <c r="D19" s="74" t="str">
        <f>'[1]DISEÑO602-B'!C20</f>
        <v>VARGAS CARDENAS CRISTOPHER</v>
      </c>
      <c r="E19" s="75"/>
      <c r="F19" s="75"/>
      <c r="G19" s="75"/>
      <c r="H19" s="75"/>
      <c r="I19" s="76"/>
      <c r="J19" s="33">
        <v>70</v>
      </c>
      <c r="K19" s="4">
        <v>70</v>
      </c>
      <c r="L19" s="4">
        <v>70</v>
      </c>
      <c r="M19" s="4">
        <v>70</v>
      </c>
      <c r="N19" s="4">
        <v>70</v>
      </c>
      <c r="O19" s="4">
        <v>0</v>
      </c>
      <c r="P19" s="4">
        <v>0</v>
      </c>
      <c r="Q19" s="10">
        <f t="shared" si="0"/>
        <v>70</v>
      </c>
    </row>
    <row r="20" spans="2:17" ht="15" customHeight="1">
      <c r="B20" s="20">
        <f t="shared" si="1"/>
        <v>12</v>
      </c>
      <c r="C20" s="37" t="str">
        <f>'[1]DISEÑO602-B'!B21</f>
        <v>211U0169</v>
      </c>
      <c r="D20" s="74" t="str">
        <f>'[1]DISEÑO602-B'!C21</f>
        <v>XOLO MACHUCHO KAREN AILEE</v>
      </c>
      <c r="E20" s="75"/>
      <c r="F20" s="75"/>
      <c r="G20" s="75"/>
      <c r="H20" s="75"/>
      <c r="I20" s="76"/>
      <c r="J20" s="33">
        <v>95</v>
      </c>
      <c r="K20" s="4">
        <v>100</v>
      </c>
      <c r="L20" s="4">
        <v>100</v>
      </c>
      <c r="M20" s="4">
        <v>80</v>
      </c>
      <c r="N20" s="4">
        <v>80</v>
      </c>
      <c r="O20" s="4">
        <v>0</v>
      </c>
      <c r="P20" s="4">
        <v>0</v>
      </c>
      <c r="Q20" s="10">
        <f t="shared" si="0"/>
        <v>91</v>
      </c>
    </row>
    <row r="21" spans="2:17" ht="15" customHeight="1">
      <c r="B21" s="20">
        <f t="shared" si="1"/>
        <v>13</v>
      </c>
      <c r="C21" s="37"/>
      <c r="D21" s="78"/>
      <c r="E21" s="78"/>
      <c r="F21" s="78"/>
      <c r="G21" s="78"/>
      <c r="H21" s="78"/>
      <c r="I21" s="78"/>
      <c r="J21" s="33"/>
      <c r="K21" s="4"/>
      <c r="L21" s="4"/>
      <c r="M21" s="4"/>
      <c r="N21" s="4"/>
      <c r="O21" s="4"/>
      <c r="P21" s="4"/>
      <c r="Q21" s="10"/>
    </row>
    <row r="22" spans="2:17" ht="15" customHeight="1">
      <c r="B22" s="20">
        <f t="shared" si="1"/>
        <v>14</v>
      </c>
      <c r="C22" s="37"/>
      <c r="D22" s="78"/>
      <c r="E22" s="78"/>
      <c r="F22" s="78"/>
      <c r="G22" s="78"/>
      <c r="H22" s="78"/>
      <c r="I22" s="78"/>
      <c r="J22" s="33"/>
      <c r="K22" s="4"/>
      <c r="L22" s="4"/>
      <c r="M22" s="4"/>
      <c r="N22" s="4"/>
      <c r="O22" s="4"/>
      <c r="P22" s="4"/>
      <c r="Q22" s="10"/>
    </row>
    <row r="23" spans="2:17" ht="15" customHeight="1">
      <c r="B23" s="20">
        <f t="shared" si="1"/>
        <v>15</v>
      </c>
      <c r="C23" s="37"/>
      <c r="D23" s="78"/>
      <c r="E23" s="78"/>
      <c r="F23" s="78"/>
      <c r="G23" s="78"/>
      <c r="H23" s="78"/>
      <c r="I23" s="78"/>
      <c r="J23" s="33"/>
      <c r="K23" s="4"/>
      <c r="L23" s="4"/>
      <c r="M23" s="4"/>
      <c r="N23" s="4"/>
      <c r="O23" s="4"/>
      <c r="P23" s="4"/>
      <c r="Q23" s="10"/>
    </row>
    <row r="24" spans="2:17" ht="15" customHeight="1">
      <c r="B24" s="20">
        <f t="shared" si="1"/>
        <v>16</v>
      </c>
      <c r="C24" s="16"/>
      <c r="D24" s="84"/>
      <c r="E24" s="85"/>
      <c r="F24" s="85"/>
      <c r="G24" s="85"/>
      <c r="H24" s="85"/>
      <c r="I24" s="86"/>
      <c r="J24" s="33"/>
      <c r="K24" s="4"/>
      <c r="L24" s="4"/>
      <c r="M24" s="4"/>
      <c r="N24" s="4"/>
      <c r="O24" s="4"/>
      <c r="P24" s="4"/>
      <c r="Q24" s="10"/>
    </row>
    <row r="25" spans="2:17" ht="15" customHeight="1">
      <c r="B25" s="20">
        <f t="shared" si="1"/>
        <v>17</v>
      </c>
      <c r="C25" s="18"/>
      <c r="D25" s="81"/>
      <c r="E25" s="82"/>
      <c r="F25" s="82"/>
      <c r="G25" s="82"/>
      <c r="H25" s="82"/>
      <c r="I25" s="83"/>
      <c r="J25" s="17"/>
      <c r="K25" s="4"/>
      <c r="L25" s="4"/>
      <c r="M25" s="4"/>
      <c r="N25" s="4"/>
      <c r="O25" s="4"/>
      <c r="P25" s="4"/>
      <c r="Q25" s="10"/>
    </row>
    <row r="26" spans="2:17" ht="15" customHeight="1">
      <c r="B26" s="20">
        <f t="shared" si="1"/>
        <v>18</v>
      </c>
      <c r="C26" s="18"/>
      <c r="D26" s="81"/>
      <c r="E26" s="82"/>
      <c r="F26" s="82"/>
      <c r="G26" s="82"/>
      <c r="H26" s="82"/>
      <c r="I26" s="83"/>
      <c r="J26" s="17"/>
      <c r="K26" s="4"/>
      <c r="L26" s="4"/>
      <c r="M26" s="4"/>
      <c r="N26" s="4"/>
      <c r="O26" s="4"/>
      <c r="P26" s="4"/>
      <c r="Q26" s="10"/>
    </row>
    <row r="27" spans="2:17" ht="15" customHeight="1">
      <c r="B27" s="20">
        <f t="shared" si="1"/>
        <v>19</v>
      </c>
      <c r="C27" s="18"/>
      <c r="D27" s="81"/>
      <c r="E27" s="82"/>
      <c r="F27" s="82"/>
      <c r="G27" s="82"/>
      <c r="H27" s="82"/>
      <c r="I27" s="83"/>
      <c r="J27" s="17"/>
      <c r="K27" s="4"/>
      <c r="L27" s="4"/>
      <c r="M27" s="4"/>
      <c r="N27" s="4"/>
      <c r="O27" s="4"/>
      <c r="P27" s="4"/>
      <c r="Q27" s="10"/>
    </row>
    <row r="28" spans="2:17" ht="15" customHeight="1">
      <c r="B28" s="20">
        <f t="shared" si="1"/>
        <v>20</v>
      </c>
      <c r="C28" s="18"/>
      <c r="D28" s="81"/>
      <c r="E28" s="82"/>
      <c r="F28" s="82"/>
      <c r="G28" s="82"/>
      <c r="H28" s="82"/>
      <c r="I28" s="83"/>
      <c r="J28" s="17"/>
      <c r="K28" s="4"/>
      <c r="L28" s="4"/>
      <c r="M28" s="4"/>
      <c r="N28" s="4"/>
      <c r="O28" s="4"/>
      <c r="P28" s="4"/>
      <c r="Q28" s="10"/>
    </row>
    <row r="29" spans="2:17" ht="15" customHeight="1">
      <c r="B29" s="20">
        <f t="shared" si="1"/>
        <v>21</v>
      </c>
      <c r="C29" s="18"/>
      <c r="D29" s="81"/>
      <c r="E29" s="82"/>
      <c r="F29" s="82"/>
      <c r="G29" s="82"/>
      <c r="H29" s="82"/>
      <c r="I29" s="83"/>
      <c r="J29" s="17"/>
      <c r="K29" s="4"/>
      <c r="L29" s="4"/>
      <c r="M29" s="4"/>
      <c r="N29" s="4"/>
      <c r="O29" s="4"/>
      <c r="P29" s="4"/>
      <c r="Q29" s="10"/>
    </row>
    <row r="30" spans="2:17" ht="15" customHeight="1">
      <c r="B30" s="20">
        <f t="shared" si="1"/>
        <v>22</v>
      </c>
      <c r="C30" s="18"/>
      <c r="D30" s="81"/>
      <c r="E30" s="82"/>
      <c r="F30" s="82"/>
      <c r="G30" s="82"/>
      <c r="H30" s="82"/>
      <c r="I30" s="83"/>
      <c r="J30" s="17"/>
      <c r="K30" s="4"/>
      <c r="L30" s="4"/>
      <c r="M30" s="4"/>
      <c r="N30" s="4"/>
      <c r="O30" s="4"/>
      <c r="P30" s="4"/>
      <c r="Q30" s="10"/>
    </row>
    <row r="31" spans="2:17" ht="15" customHeight="1">
      <c r="B31" s="20">
        <f t="shared" si="1"/>
        <v>23</v>
      </c>
      <c r="C31" s="18"/>
      <c r="D31" s="81"/>
      <c r="E31" s="82"/>
      <c r="F31" s="82"/>
      <c r="G31" s="82"/>
      <c r="H31" s="82"/>
      <c r="I31" s="83"/>
      <c r="J31" s="17"/>
      <c r="K31" s="4"/>
      <c r="L31" s="4"/>
      <c r="M31" s="4"/>
      <c r="N31" s="4"/>
      <c r="O31" s="4"/>
      <c r="P31" s="4"/>
      <c r="Q31" s="10"/>
    </row>
    <row r="32" spans="2:17" ht="15" customHeight="1">
      <c r="B32" s="20">
        <f t="shared" si="1"/>
        <v>24</v>
      </c>
      <c r="C32" s="18"/>
      <c r="D32" s="81"/>
      <c r="E32" s="82"/>
      <c r="F32" s="82"/>
      <c r="G32" s="82"/>
      <c r="H32" s="82"/>
      <c r="I32" s="83"/>
      <c r="J32" s="17"/>
      <c r="K32" s="4"/>
      <c r="L32" s="4"/>
      <c r="M32" s="4"/>
      <c r="N32" s="4"/>
      <c r="O32" s="4"/>
      <c r="P32" s="4"/>
      <c r="Q32" s="10"/>
    </row>
    <row r="33" spans="2:17" ht="15" customHeight="1">
      <c r="B33" s="20">
        <f t="shared" si="1"/>
        <v>25</v>
      </c>
      <c r="C33" s="18"/>
      <c r="D33" s="81"/>
      <c r="E33" s="82"/>
      <c r="F33" s="82"/>
      <c r="G33" s="82"/>
      <c r="H33" s="82"/>
      <c r="I33" s="83"/>
      <c r="J33" s="17"/>
      <c r="K33" s="4"/>
      <c r="L33" s="4"/>
      <c r="M33" s="4"/>
      <c r="N33" s="4"/>
      <c r="O33" s="4"/>
      <c r="P33" s="4"/>
      <c r="Q33" s="10"/>
    </row>
    <row r="34" spans="2:17" ht="15" customHeight="1">
      <c r="B34" s="20">
        <f t="shared" si="1"/>
        <v>26</v>
      </c>
      <c r="C34" s="18"/>
      <c r="D34" s="81"/>
      <c r="E34" s="82"/>
      <c r="F34" s="82"/>
      <c r="G34" s="82"/>
      <c r="H34" s="82"/>
      <c r="I34" s="83"/>
      <c r="J34" s="17"/>
      <c r="K34" s="4"/>
      <c r="L34" s="4"/>
      <c r="M34" s="4"/>
      <c r="N34" s="4"/>
      <c r="O34" s="4"/>
      <c r="P34" s="4"/>
      <c r="Q34" s="10"/>
    </row>
    <row r="35" spans="2:17" ht="15" customHeight="1">
      <c r="B35" s="20">
        <f t="shared" si="1"/>
        <v>27</v>
      </c>
      <c r="C35" s="18"/>
      <c r="D35" s="81"/>
      <c r="E35" s="82"/>
      <c r="F35" s="82"/>
      <c r="G35" s="82"/>
      <c r="H35" s="82"/>
      <c r="I35" s="83"/>
      <c r="J35" s="17"/>
      <c r="K35" s="4"/>
      <c r="L35" s="4"/>
      <c r="M35" s="4"/>
      <c r="N35" s="4"/>
      <c r="O35" s="4"/>
      <c r="P35" s="4"/>
      <c r="Q35" s="10"/>
    </row>
    <row r="36" spans="2:17" ht="15" customHeight="1">
      <c r="B36" s="20">
        <f t="shared" si="1"/>
        <v>28</v>
      </c>
      <c r="C36" s="18"/>
      <c r="D36" s="81"/>
      <c r="E36" s="82"/>
      <c r="F36" s="82"/>
      <c r="G36" s="82"/>
      <c r="H36" s="82"/>
      <c r="I36" s="83"/>
      <c r="J36" s="17"/>
      <c r="K36" s="4"/>
      <c r="L36" s="4"/>
      <c r="M36" s="4"/>
      <c r="N36" s="4"/>
      <c r="O36" s="4"/>
      <c r="P36" s="4"/>
      <c r="Q36" s="10"/>
    </row>
    <row r="37" spans="2:17" ht="15" customHeight="1">
      <c r="B37" s="20">
        <f t="shared" si="1"/>
        <v>29</v>
      </c>
      <c r="C37" s="18"/>
      <c r="D37" s="81"/>
      <c r="E37" s="82"/>
      <c r="F37" s="82"/>
      <c r="G37" s="82"/>
      <c r="H37" s="82"/>
      <c r="I37" s="83"/>
      <c r="J37" s="17"/>
      <c r="K37" s="4"/>
      <c r="L37" s="4"/>
      <c r="M37" s="4"/>
      <c r="N37" s="4"/>
      <c r="O37" s="4"/>
      <c r="P37" s="4"/>
      <c r="Q37" s="10"/>
    </row>
    <row r="38" spans="2:17" ht="15" customHeight="1">
      <c r="B38" s="20">
        <f t="shared" si="1"/>
        <v>30</v>
      </c>
      <c r="C38" s="18"/>
      <c r="D38" s="81"/>
      <c r="E38" s="82"/>
      <c r="F38" s="82"/>
      <c r="G38" s="82"/>
      <c r="H38" s="82"/>
      <c r="I38" s="83"/>
      <c r="J38" s="17"/>
      <c r="K38" s="4"/>
      <c r="L38" s="4"/>
      <c r="M38" s="4"/>
      <c r="N38" s="4"/>
      <c r="O38" s="4"/>
      <c r="P38" s="4"/>
      <c r="Q38" s="10"/>
    </row>
    <row r="39" spans="2:17" ht="15" customHeight="1">
      <c r="B39" s="20">
        <f t="shared" si="1"/>
        <v>31</v>
      </c>
      <c r="C39" s="18"/>
      <c r="D39" s="81"/>
      <c r="E39" s="82"/>
      <c r="F39" s="82"/>
      <c r="G39" s="82"/>
      <c r="H39" s="82"/>
      <c r="I39" s="83"/>
      <c r="J39" s="17"/>
      <c r="K39" s="4"/>
      <c r="L39" s="4"/>
      <c r="M39" s="4"/>
      <c r="N39" s="4"/>
      <c r="O39" s="4"/>
      <c r="P39" s="4"/>
      <c r="Q39" s="10"/>
    </row>
    <row r="40" spans="2:17" ht="15" customHeight="1">
      <c r="B40" s="20">
        <f t="shared" si="1"/>
        <v>32</v>
      </c>
      <c r="C40" s="18"/>
      <c r="D40" s="81"/>
      <c r="E40" s="82"/>
      <c r="F40" s="82"/>
      <c r="G40" s="82"/>
      <c r="H40" s="82"/>
      <c r="I40" s="83"/>
      <c r="J40" s="17"/>
      <c r="K40" s="4"/>
      <c r="L40" s="4"/>
      <c r="M40" s="4"/>
      <c r="N40" s="4"/>
      <c r="O40" s="4"/>
      <c r="P40" s="4"/>
      <c r="Q40" s="10"/>
    </row>
    <row r="41" spans="2:17" ht="15" customHeight="1">
      <c r="B41" s="20">
        <f t="shared" si="1"/>
        <v>33</v>
      </c>
      <c r="C41" s="18"/>
      <c r="D41" s="81"/>
      <c r="E41" s="82"/>
      <c r="F41" s="82"/>
      <c r="G41" s="82"/>
      <c r="H41" s="82"/>
      <c r="I41" s="83"/>
      <c r="J41" s="17"/>
      <c r="K41" s="4"/>
      <c r="L41" s="4"/>
      <c r="M41" s="4"/>
      <c r="N41" s="4"/>
      <c r="O41" s="4"/>
      <c r="P41" s="4"/>
      <c r="Q41" s="10"/>
    </row>
    <row r="42" spans="2:17" ht="15" customHeight="1">
      <c r="B42" s="20">
        <f t="shared" si="1"/>
        <v>34</v>
      </c>
      <c r="C42" s="18"/>
      <c r="D42" s="81"/>
      <c r="E42" s="82"/>
      <c r="F42" s="82"/>
      <c r="G42" s="82"/>
      <c r="H42" s="82"/>
      <c r="I42" s="83"/>
      <c r="J42" s="17"/>
      <c r="K42" s="4"/>
      <c r="L42" s="4"/>
      <c r="M42" s="4"/>
      <c r="N42" s="4"/>
      <c r="O42" s="4"/>
      <c r="P42" s="4"/>
      <c r="Q42" s="10"/>
    </row>
    <row r="43" spans="2:17" ht="15" customHeight="1">
      <c r="B43" s="20">
        <f t="shared" si="1"/>
        <v>35</v>
      </c>
      <c r="C43" s="18"/>
      <c r="D43" s="81"/>
      <c r="E43" s="82"/>
      <c r="F43" s="82"/>
      <c r="G43" s="82"/>
      <c r="H43" s="82"/>
      <c r="I43" s="83"/>
      <c r="J43" s="17"/>
      <c r="K43" s="4"/>
      <c r="L43" s="4"/>
      <c r="M43" s="4"/>
      <c r="N43" s="4"/>
      <c r="O43" s="4"/>
      <c r="P43" s="4"/>
      <c r="Q43" s="10"/>
    </row>
    <row r="44" spans="2:17" ht="15" customHeight="1">
      <c r="B44" s="20">
        <f t="shared" si="1"/>
        <v>36</v>
      </c>
      <c r="C44" s="18"/>
      <c r="D44" s="81"/>
      <c r="E44" s="82"/>
      <c r="F44" s="82"/>
      <c r="G44" s="82"/>
      <c r="H44" s="82"/>
      <c r="I44" s="83"/>
      <c r="J44" s="17"/>
      <c r="K44" s="4"/>
      <c r="L44" s="4"/>
      <c r="M44" s="4"/>
      <c r="N44" s="4"/>
      <c r="O44" s="4"/>
      <c r="P44" s="4"/>
      <c r="Q44" s="10"/>
    </row>
    <row r="45" spans="2:17">
      <c r="B45" s="20">
        <f t="shared" si="1"/>
        <v>37</v>
      </c>
      <c r="C45" s="7"/>
      <c r="D45" s="79"/>
      <c r="E45" s="79"/>
      <c r="F45" s="79"/>
      <c r="G45" s="79"/>
      <c r="H45" s="79"/>
      <c r="I45" s="79"/>
      <c r="J45" s="4"/>
      <c r="K45" s="4"/>
      <c r="L45" s="4"/>
      <c r="M45" s="4"/>
      <c r="N45" s="4"/>
      <c r="O45" s="4"/>
      <c r="P45" s="4"/>
      <c r="Q45" s="10"/>
    </row>
    <row r="46" spans="2:17">
      <c r="B46" s="20">
        <f t="shared" si="1"/>
        <v>38</v>
      </c>
      <c r="C46" s="7"/>
      <c r="D46" s="79"/>
      <c r="E46" s="79"/>
      <c r="F46" s="79"/>
      <c r="G46" s="79"/>
      <c r="H46" s="79"/>
      <c r="I46" s="79"/>
      <c r="J46" s="4"/>
      <c r="K46" s="4"/>
      <c r="L46" s="4"/>
      <c r="M46" s="4"/>
      <c r="N46" s="4"/>
      <c r="O46" s="4"/>
      <c r="P46" s="4"/>
      <c r="Q46" s="10"/>
    </row>
    <row r="47" spans="2:17">
      <c r="B47" s="20">
        <f t="shared" si="1"/>
        <v>39</v>
      </c>
      <c r="C47" s="7"/>
      <c r="D47" s="79"/>
      <c r="E47" s="79"/>
      <c r="F47" s="79"/>
      <c r="G47" s="79"/>
      <c r="H47" s="79"/>
      <c r="I47" s="79"/>
      <c r="J47" s="4"/>
      <c r="K47" s="4"/>
      <c r="L47" s="4"/>
      <c r="M47" s="4"/>
      <c r="N47" s="4"/>
      <c r="O47" s="4"/>
      <c r="P47" s="4"/>
      <c r="Q47" s="10"/>
    </row>
    <row r="48" spans="2:17">
      <c r="B48" s="20">
        <f t="shared" si="1"/>
        <v>40</v>
      </c>
      <c r="C48" s="7"/>
      <c r="D48" s="79"/>
      <c r="E48" s="79"/>
      <c r="F48" s="79"/>
      <c r="G48" s="79"/>
      <c r="H48" s="79"/>
      <c r="I48" s="79"/>
      <c r="J48" s="4"/>
      <c r="K48" s="4"/>
      <c r="L48" s="4"/>
      <c r="M48" s="4"/>
      <c r="N48" s="4"/>
      <c r="O48" s="4"/>
      <c r="P48" s="4"/>
      <c r="Q48" s="10"/>
    </row>
    <row r="49" spans="2:17">
      <c r="B49" s="20">
        <f t="shared" si="1"/>
        <v>41</v>
      </c>
      <c r="C49" s="7"/>
      <c r="D49" s="79"/>
      <c r="E49" s="79"/>
      <c r="F49" s="79"/>
      <c r="G49" s="79"/>
      <c r="H49" s="79"/>
      <c r="I49" s="79"/>
      <c r="J49" s="4"/>
      <c r="K49" s="4"/>
      <c r="L49" s="4"/>
      <c r="M49" s="4"/>
      <c r="N49" s="4"/>
      <c r="O49" s="4"/>
      <c r="P49" s="4"/>
      <c r="Q49" s="10"/>
    </row>
    <row r="50" spans="2:17">
      <c r="B50" s="20">
        <f t="shared" si="1"/>
        <v>42</v>
      </c>
      <c r="C50" s="7"/>
      <c r="D50" s="79"/>
      <c r="E50" s="79"/>
      <c r="F50" s="79"/>
      <c r="G50" s="79"/>
      <c r="H50" s="79"/>
      <c r="I50" s="79"/>
      <c r="J50" s="4"/>
      <c r="K50" s="4"/>
      <c r="L50" s="4"/>
      <c r="M50" s="4"/>
      <c r="N50" s="4"/>
      <c r="O50" s="4"/>
      <c r="P50" s="4"/>
      <c r="Q50" s="10"/>
    </row>
    <row r="51" spans="2:17">
      <c r="B51" s="20">
        <f t="shared" si="1"/>
        <v>43</v>
      </c>
      <c r="C51" s="7"/>
      <c r="D51" s="79"/>
      <c r="E51" s="79"/>
      <c r="F51" s="79"/>
      <c r="G51" s="79"/>
      <c r="H51" s="79"/>
      <c r="I51" s="79"/>
      <c r="J51" s="4"/>
      <c r="K51" s="4"/>
      <c r="L51" s="4"/>
      <c r="M51" s="4"/>
      <c r="N51" s="4"/>
      <c r="O51" s="4"/>
      <c r="P51" s="4"/>
      <c r="Q51" s="10"/>
    </row>
    <row r="52" spans="2:17">
      <c r="B52" s="20">
        <f t="shared" si="1"/>
        <v>44</v>
      </c>
      <c r="C52" s="3"/>
      <c r="D52" s="56"/>
      <c r="E52" s="57"/>
      <c r="F52" s="57"/>
      <c r="G52" s="57"/>
      <c r="H52" s="57"/>
      <c r="I52" s="58"/>
      <c r="J52" s="3"/>
      <c r="K52" s="3"/>
      <c r="L52" s="3"/>
      <c r="M52" s="3"/>
      <c r="N52" s="3"/>
      <c r="O52" s="3"/>
      <c r="P52" s="3"/>
      <c r="Q52" s="10"/>
    </row>
    <row r="53" spans="2:17">
      <c r="C53" s="54"/>
      <c r="D53" s="54"/>
      <c r="E53" s="1"/>
      <c r="H53" s="72" t="s">
        <v>19</v>
      </c>
      <c r="I53" s="72"/>
      <c r="J53" s="11">
        <f t="shared" ref="J53:P53" si="2">COUNTIF(J9:J52,"&gt;=70")</f>
        <v>12</v>
      </c>
      <c r="K53" s="11">
        <f t="shared" si="2"/>
        <v>12</v>
      </c>
      <c r="L53" s="11">
        <f t="shared" si="2"/>
        <v>12</v>
      </c>
      <c r="M53" s="11">
        <f t="shared" si="2"/>
        <v>12</v>
      </c>
      <c r="N53" s="11">
        <f t="shared" si="2"/>
        <v>12</v>
      </c>
      <c r="O53" s="11">
        <f t="shared" si="2"/>
        <v>0</v>
      </c>
      <c r="P53" s="11">
        <f t="shared" si="2"/>
        <v>0</v>
      </c>
      <c r="Q53" s="15">
        <f>COUNTIF(Q9:Q48,"&gt;=70")</f>
        <v>12</v>
      </c>
    </row>
    <row r="54" spans="2:17">
      <c r="C54" s="54"/>
      <c r="D54" s="54"/>
      <c r="E54" s="8"/>
      <c r="H54" s="73" t="s">
        <v>20</v>
      </c>
      <c r="I54" s="73"/>
      <c r="J54" s="12">
        <f t="shared" ref="J54:Q54" si="3">COUNTIF(J9:J52,"&lt;70")</f>
        <v>0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12</v>
      </c>
      <c r="P54" s="12">
        <f t="shared" si="3"/>
        <v>12</v>
      </c>
      <c r="Q54" s="12">
        <f t="shared" si="3"/>
        <v>0</v>
      </c>
    </row>
    <row r="55" spans="2:17">
      <c r="C55" s="54"/>
      <c r="D55" s="54"/>
      <c r="E55" s="54"/>
      <c r="H55" s="73" t="s">
        <v>21</v>
      </c>
      <c r="I55" s="73"/>
      <c r="J55" s="12">
        <f t="shared" ref="J55:Q55" si="4">COUNT(J9:J52)</f>
        <v>12</v>
      </c>
      <c r="K55" s="12">
        <f t="shared" si="4"/>
        <v>12</v>
      </c>
      <c r="L55" s="12">
        <f t="shared" si="4"/>
        <v>12</v>
      </c>
      <c r="M55" s="12">
        <f t="shared" si="4"/>
        <v>12</v>
      </c>
      <c r="N55" s="12">
        <f t="shared" si="4"/>
        <v>12</v>
      </c>
      <c r="O55" s="12">
        <f t="shared" si="4"/>
        <v>12</v>
      </c>
      <c r="P55" s="12">
        <f t="shared" si="4"/>
        <v>12</v>
      </c>
      <c r="Q55" s="12">
        <f t="shared" si="4"/>
        <v>12</v>
      </c>
    </row>
    <row r="56" spans="2:17">
      <c r="C56" s="54"/>
      <c r="D56" s="54"/>
      <c r="E56" s="1"/>
      <c r="H56" s="71" t="s">
        <v>16</v>
      </c>
      <c r="I56" s="71"/>
      <c r="J56" s="13">
        <f>J53/J55</f>
        <v>1</v>
      </c>
      <c r="K56" s="14">
        <f t="shared" ref="K56:Q56" si="5">K53/K55</f>
        <v>1</v>
      </c>
      <c r="L56" s="14">
        <f t="shared" si="5"/>
        <v>1</v>
      </c>
      <c r="M56" s="14">
        <f t="shared" si="5"/>
        <v>1</v>
      </c>
      <c r="N56" s="14">
        <f t="shared" si="5"/>
        <v>1</v>
      </c>
      <c r="O56" s="14">
        <f t="shared" si="5"/>
        <v>0</v>
      </c>
      <c r="P56" s="14">
        <f t="shared" si="5"/>
        <v>0</v>
      </c>
      <c r="Q56" s="14">
        <f t="shared" si="5"/>
        <v>1</v>
      </c>
    </row>
    <row r="57" spans="2:17">
      <c r="C57" s="54"/>
      <c r="D57" s="54"/>
      <c r="E57" s="1"/>
      <c r="H57" s="71" t="s">
        <v>17</v>
      </c>
      <c r="I57" s="71"/>
      <c r="J57" s="13">
        <f>J54/J55</f>
        <v>0</v>
      </c>
      <c r="K57" s="13">
        <f t="shared" ref="K57:Q57" si="6">K54/K55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1</v>
      </c>
      <c r="P57" s="14">
        <f t="shared" si="6"/>
        <v>1</v>
      </c>
      <c r="Q57" s="14">
        <f t="shared" si="6"/>
        <v>0</v>
      </c>
    </row>
    <row r="58" spans="2:17">
      <c r="C58" s="54"/>
      <c r="D58" s="54"/>
      <c r="E58" s="8"/>
    </row>
    <row r="59" spans="2:17">
      <c r="C59" s="1"/>
      <c r="D59" s="1"/>
      <c r="E59" s="8"/>
    </row>
    <row r="60" spans="2:17">
      <c r="J60" s="69"/>
      <c r="K60" s="69"/>
      <c r="L60" s="69"/>
      <c r="M60" s="69"/>
      <c r="N60" s="69"/>
      <c r="O60" s="69"/>
      <c r="P60" s="69"/>
    </row>
    <row r="61" spans="2:17">
      <c r="J61" s="70" t="s">
        <v>18</v>
      </c>
      <c r="K61" s="70"/>
      <c r="L61" s="70"/>
      <c r="M61" s="70"/>
      <c r="N61" s="70"/>
      <c r="O61" s="70"/>
      <c r="P61" s="70"/>
    </row>
  </sheetData>
  <mergeCells count="66">
    <mergeCell ref="C57:D57"/>
    <mergeCell ref="H57:I57"/>
    <mergeCell ref="C58:D58"/>
    <mergeCell ref="J60:P60"/>
    <mergeCell ref="J61:P61"/>
    <mergeCell ref="C54:D54"/>
    <mergeCell ref="H54:I54"/>
    <mergeCell ref="C55:E55"/>
    <mergeCell ref="H55:I55"/>
    <mergeCell ref="C56:D56"/>
    <mergeCell ref="H56:I56"/>
    <mergeCell ref="D50:I50"/>
    <mergeCell ref="D51:I51"/>
    <mergeCell ref="D52:I52"/>
    <mergeCell ref="C53:D53"/>
    <mergeCell ref="H53:I5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4" zoomScale="78" zoomScaleNormal="78" workbookViewId="0">
      <selection activeCell="J17" sqref="J17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>
      <c r="C4" t="s">
        <v>0</v>
      </c>
      <c r="D4" s="51" t="s">
        <v>100</v>
      </c>
      <c r="E4" s="51"/>
      <c r="F4" s="51"/>
      <c r="G4" s="51"/>
      <c r="I4" t="s">
        <v>1</v>
      </c>
      <c r="J4" s="52" t="s">
        <v>101</v>
      </c>
      <c r="K4" s="52"/>
      <c r="M4" t="s">
        <v>2</v>
      </c>
      <c r="N4" s="53">
        <v>45398</v>
      </c>
      <c r="O4" s="53"/>
    </row>
    <row r="5" spans="2:18" ht="6.75" customHeight="1">
      <c r="D5" s="5"/>
      <c r="E5" s="5"/>
      <c r="F5" s="5"/>
      <c r="G5" s="5"/>
    </row>
    <row r="6" spans="2:18">
      <c r="C6" t="s">
        <v>3</v>
      </c>
      <c r="D6" s="52" t="s">
        <v>37</v>
      </c>
      <c r="E6" s="52"/>
      <c r="F6" s="52"/>
      <c r="G6" s="52"/>
      <c r="I6" s="54" t="s">
        <v>22</v>
      </c>
      <c r="J6" s="54"/>
      <c r="K6" s="52" t="s">
        <v>43</v>
      </c>
      <c r="L6" s="52"/>
      <c r="M6" s="52"/>
      <c r="N6" s="52"/>
      <c r="O6" s="52"/>
      <c r="P6" s="52"/>
    </row>
    <row r="7" spans="2:18" ht="11.25" customHeight="1"/>
    <row r="8" spans="2:18">
      <c r="B8" s="3" t="s">
        <v>4</v>
      </c>
      <c r="C8" s="21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23</v>
      </c>
    </row>
    <row r="9" spans="2:18" ht="15" customHeight="1">
      <c r="B9" s="20">
        <v>1</v>
      </c>
      <c r="C9" s="40" t="str">
        <f>'[1]DISEÑO602-A'!B10</f>
        <v>211U0124</v>
      </c>
      <c r="D9" s="87" t="str">
        <f>'[1]DISEÑO602-A'!C10</f>
        <v>AGUILERA ROMAN ORLANDO</v>
      </c>
      <c r="E9" s="88"/>
      <c r="F9" s="88"/>
      <c r="G9" s="88"/>
      <c r="H9" s="88"/>
      <c r="I9" s="89"/>
      <c r="J9" s="33">
        <v>100</v>
      </c>
      <c r="K9" s="4">
        <v>100</v>
      </c>
      <c r="L9" s="4">
        <v>100</v>
      </c>
      <c r="M9" s="4">
        <v>90</v>
      </c>
      <c r="N9" s="4">
        <v>90</v>
      </c>
      <c r="O9" s="4"/>
      <c r="P9" s="4"/>
      <c r="Q9" s="10">
        <f>SUM(J9:N9)/5</f>
        <v>96</v>
      </c>
    </row>
    <row r="10" spans="2:18" ht="15" customHeight="1">
      <c r="B10" s="20">
        <f>B9+1</f>
        <v>2</v>
      </c>
      <c r="C10" s="40" t="str">
        <f>'[1]DISEÑO602-A'!B11</f>
        <v>211U0552</v>
      </c>
      <c r="D10" s="87" t="str">
        <f>'[1]DISEÑO602-A'!C11</f>
        <v>ALCALA CABRERA GERARDO</v>
      </c>
      <c r="E10" s="88"/>
      <c r="F10" s="88"/>
      <c r="G10" s="88"/>
      <c r="H10" s="88"/>
      <c r="I10" s="89"/>
      <c r="J10" s="33">
        <v>100</v>
      </c>
      <c r="K10" s="4">
        <v>85</v>
      </c>
      <c r="L10" s="4">
        <v>100</v>
      </c>
      <c r="M10" s="4">
        <v>90</v>
      </c>
      <c r="N10" s="4">
        <v>90</v>
      </c>
      <c r="O10" s="4"/>
      <c r="P10" s="4"/>
      <c r="Q10" s="10">
        <f t="shared" ref="Q10:Q34" si="0">SUM(J10:N10)/5</f>
        <v>93</v>
      </c>
    </row>
    <row r="11" spans="2:18" ht="15" customHeight="1">
      <c r="B11" s="20">
        <f t="shared" ref="B11:B53" si="1">B10+1</f>
        <v>3</v>
      </c>
      <c r="C11" s="40" t="str">
        <f>'[1]DISEÑO602-A'!B12</f>
        <v>211U0607</v>
      </c>
      <c r="D11" s="87" t="str">
        <f>'[1]DISEÑO602-A'!C12</f>
        <v>ATAXCA PEREZ LIZETTE DE LOS ANGELES</v>
      </c>
      <c r="E11" s="88"/>
      <c r="F11" s="88"/>
      <c r="G11" s="88"/>
      <c r="H11" s="88"/>
      <c r="I11" s="89"/>
      <c r="J11" s="33">
        <v>100</v>
      </c>
      <c r="K11" s="4">
        <v>100</v>
      </c>
      <c r="L11" s="4">
        <v>100</v>
      </c>
      <c r="M11" s="4">
        <v>90</v>
      </c>
      <c r="N11" s="4">
        <v>90</v>
      </c>
      <c r="O11" s="4"/>
      <c r="P11" s="4"/>
      <c r="Q11" s="10">
        <f t="shared" si="0"/>
        <v>96</v>
      </c>
    </row>
    <row r="12" spans="2:18" ht="15" customHeight="1">
      <c r="B12" s="20">
        <f t="shared" si="1"/>
        <v>4</v>
      </c>
      <c r="C12" s="40" t="str">
        <f>'[1]DISEÑO602-A'!B13</f>
        <v>211U0130</v>
      </c>
      <c r="D12" s="87" t="str">
        <f>'[1]DISEÑO602-A'!C13</f>
        <v>BUSTAMANTE SANTOS JOSE MIGUEL</v>
      </c>
      <c r="E12" s="88"/>
      <c r="F12" s="88"/>
      <c r="G12" s="88"/>
      <c r="H12" s="88"/>
      <c r="I12" s="89"/>
      <c r="J12" s="33">
        <v>100</v>
      </c>
      <c r="K12" s="4">
        <v>100</v>
      </c>
      <c r="L12" s="4">
        <v>100</v>
      </c>
      <c r="M12" s="4">
        <v>90</v>
      </c>
      <c r="N12" s="4">
        <v>90</v>
      </c>
      <c r="O12" s="4"/>
      <c r="P12" s="4"/>
      <c r="Q12" s="10">
        <f t="shared" si="0"/>
        <v>96</v>
      </c>
    </row>
    <row r="13" spans="2:18" ht="15" customHeight="1">
      <c r="B13" s="20">
        <f t="shared" si="1"/>
        <v>5</v>
      </c>
      <c r="C13" s="40" t="str">
        <f>'[1]DISEÑO602-A'!B14</f>
        <v>211U0131</v>
      </c>
      <c r="D13" s="87" t="str">
        <f>'[1]DISEÑO602-A'!C14</f>
        <v>CASTILLO ESCRIBANO RICARDO</v>
      </c>
      <c r="E13" s="88"/>
      <c r="F13" s="88"/>
      <c r="G13" s="88"/>
      <c r="H13" s="88"/>
      <c r="I13" s="89"/>
      <c r="J13" s="33">
        <v>95</v>
      </c>
      <c r="K13" s="4">
        <v>100</v>
      </c>
      <c r="L13" s="4">
        <v>100</v>
      </c>
      <c r="M13" s="4">
        <v>90</v>
      </c>
      <c r="N13" s="4">
        <v>90</v>
      </c>
      <c r="O13" s="4"/>
      <c r="P13" s="4"/>
      <c r="Q13" s="10">
        <f t="shared" si="0"/>
        <v>95</v>
      </c>
    </row>
    <row r="14" spans="2:18" ht="15" customHeight="1">
      <c r="B14" s="20">
        <f t="shared" si="1"/>
        <v>6</v>
      </c>
      <c r="C14" s="40" t="str">
        <f>'[1]DISEÑO602-A'!B15</f>
        <v>211U0132</v>
      </c>
      <c r="D14" s="87" t="str">
        <f>'[1]DISEÑO602-A'!C15</f>
        <v>CASTILLO SEBA BRIAN DE JESUS</v>
      </c>
      <c r="E14" s="88"/>
      <c r="F14" s="88"/>
      <c r="G14" s="88"/>
      <c r="H14" s="88"/>
      <c r="I14" s="89"/>
      <c r="J14" s="33">
        <v>100</v>
      </c>
      <c r="K14" s="4">
        <v>100</v>
      </c>
      <c r="L14" s="4">
        <v>100</v>
      </c>
      <c r="M14" s="4">
        <v>90</v>
      </c>
      <c r="N14" s="4">
        <v>90</v>
      </c>
      <c r="O14" s="4"/>
      <c r="P14" s="4"/>
      <c r="Q14" s="10">
        <f t="shared" si="0"/>
        <v>96</v>
      </c>
    </row>
    <row r="15" spans="2:18" ht="15" customHeight="1">
      <c r="B15" s="20">
        <f t="shared" si="1"/>
        <v>7</v>
      </c>
      <c r="C15" s="40" t="str">
        <f>'[1]DISEÑO602-A'!B16</f>
        <v>211U0134</v>
      </c>
      <c r="D15" s="87" t="str">
        <f>'[1]DISEÑO602-A'!C16</f>
        <v>CINTA SEBA JOSUE DAVID</v>
      </c>
      <c r="E15" s="88"/>
      <c r="F15" s="88"/>
      <c r="G15" s="88"/>
      <c r="H15" s="88"/>
      <c r="I15" s="89"/>
      <c r="J15" s="33">
        <v>100</v>
      </c>
      <c r="K15" s="4">
        <v>100</v>
      </c>
      <c r="L15" s="4">
        <v>70</v>
      </c>
      <c r="M15" s="4">
        <v>90</v>
      </c>
      <c r="N15" s="4">
        <v>90</v>
      </c>
      <c r="O15" s="4"/>
      <c r="P15" s="4"/>
      <c r="Q15" s="10">
        <f t="shared" si="0"/>
        <v>90</v>
      </c>
    </row>
    <row r="16" spans="2:18" ht="15" customHeight="1">
      <c r="B16" s="20">
        <f t="shared" si="1"/>
        <v>8</v>
      </c>
      <c r="C16" s="40" t="str">
        <f>'[1]DISEÑO602-A'!B17</f>
        <v>211U0135</v>
      </c>
      <c r="D16" s="87" t="str">
        <f>'[1]DISEÑO602-A'!C17</f>
        <v>CONDE RIOS ANA CRISTINA</v>
      </c>
      <c r="E16" s="88"/>
      <c r="F16" s="88"/>
      <c r="G16" s="88"/>
      <c r="H16" s="88"/>
      <c r="I16" s="89"/>
      <c r="J16" s="33">
        <v>100</v>
      </c>
      <c r="K16" s="4">
        <v>100</v>
      </c>
      <c r="L16" s="4">
        <v>100</v>
      </c>
      <c r="M16" s="4">
        <v>90</v>
      </c>
      <c r="N16" s="4">
        <v>90</v>
      </c>
      <c r="O16" s="4"/>
      <c r="P16" s="4"/>
      <c r="Q16" s="10">
        <f t="shared" si="0"/>
        <v>96</v>
      </c>
    </row>
    <row r="17" spans="2:17" ht="15" customHeight="1">
      <c r="B17" s="20">
        <f t="shared" si="1"/>
        <v>9</v>
      </c>
      <c r="C17" s="40" t="str">
        <f>'[1]DISEÑO602-A'!B18</f>
        <v>211U0136</v>
      </c>
      <c r="D17" s="87" t="str">
        <f>'[1]DISEÑO602-A'!C18</f>
        <v>COTA SEBA ALLEN ANDRES</v>
      </c>
      <c r="E17" s="88"/>
      <c r="F17" s="88"/>
      <c r="G17" s="88"/>
      <c r="H17" s="88"/>
      <c r="I17" s="89"/>
      <c r="J17" s="33">
        <v>100</v>
      </c>
      <c r="K17" s="4">
        <v>100</v>
      </c>
      <c r="L17" s="4">
        <v>100</v>
      </c>
      <c r="M17" s="4">
        <v>90</v>
      </c>
      <c r="N17" s="4">
        <v>90</v>
      </c>
      <c r="O17" s="4"/>
      <c r="P17" s="4"/>
      <c r="Q17" s="10">
        <f t="shared" si="0"/>
        <v>96</v>
      </c>
    </row>
    <row r="18" spans="2:17" ht="15" customHeight="1">
      <c r="B18" s="20">
        <f t="shared" si="1"/>
        <v>10</v>
      </c>
      <c r="C18" s="40" t="str">
        <f>'[1]DISEÑO602-A'!B19</f>
        <v>211U0138</v>
      </c>
      <c r="D18" s="87" t="str">
        <f>'[1]DISEÑO602-A'!C19</f>
        <v>DEL MORAL CAMACHO JOSE ANTONIO</v>
      </c>
      <c r="E18" s="88"/>
      <c r="F18" s="88"/>
      <c r="G18" s="88"/>
      <c r="H18" s="88"/>
      <c r="I18" s="89"/>
      <c r="J18" s="33">
        <v>90</v>
      </c>
      <c r="K18" s="4">
        <v>70</v>
      </c>
      <c r="L18" s="4">
        <v>70</v>
      </c>
      <c r="M18" s="4">
        <v>90</v>
      </c>
      <c r="N18" s="4">
        <v>90</v>
      </c>
      <c r="O18" s="4"/>
      <c r="P18" s="4"/>
      <c r="Q18" s="10">
        <f t="shared" si="0"/>
        <v>82</v>
      </c>
    </row>
    <row r="19" spans="2:17" ht="15" customHeight="1">
      <c r="B19" s="20">
        <f t="shared" si="1"/>
        <v>11</v>
      </c>
      <c r="C19" s="40" t="str">
        <f>'[1]DISEÑO602-A'!B20</f>
        <v>211U0139</v>
      </c>
      <c r="D19" s="87" t="str">
        <f>'[1]DISEÑO602-A'!C20</f>
        <v>DOMINGUEZ PUCHETA ALEJANDRO</v>
      </c>
      <c r="E19" s="88"/>
      <c r="F19" s="88"/>
      <c r="G19" s="88"/>
      <c r="H19" s="88"/>
      <c r="I19" s="89"/>
      <c r="J19" s="33">
        <v>100</v>
      </c>
      <c r="K19" s="4">
        <v>80</v>
      </c>
      <c r="L19" s="4">
        <v>70</v>
      </c>
      <c r="M19" s="4">
        <v>90</v>
      </c>
      <c r="N19" s="4">
        <v>90</v>
      </c>
      <c r="O19" s="4"/>
      <c r="P19" s="4"/>
      <c r="Q19" s="10">
        <f t="shared" si="0"/>
        <v>86</v>
      </c>
    </row>
    <row r="20" spans="2:17" ht="15" customHeight="1">
      <c r="B20" s="20">
        <f t="shared" si="1"/>
        <v>12</v>
      </c>
      <c r="C20" s="40" t="str">
        <f>'[1]DISEÑO602-A'!B21</f>
        <v>211U0556</v>
      </c>
      <c r="D20" s="87" t="str">
        <f>'[1]DISEÑO602-A'!C21</f>
        <v>FERMAN AVENDAÑO FLOR DEL CARMEN</v>
      </c>
      <c r="E20" s="88"/>
      <c r="F20" s="88"/>
      <c r="G20" s="88"/>
      <c r="H20" s="88"/>
      <c r="I20" s="89"/>
      <c r="J20" s="33">
        <v>70</v>
      </c>
      <c r="K20" s="4">
        <v>70</v>
      </c>
      <c r="L20" s="4">
        <v>100</v>
      </c>
      <c r="M20" s="4">
        <v>90</v>
      </c>
      <c r="N20" s="4">
        <v>90</v>
      </c>
      <c r="O20" s="4"/>
      <c r="P20" s="4"/>
      <c r="Q20" s="10">
        <f t="shared" si="0"/>
        <v>84</v>
      </c>
    </row>
    <row r="21" spans="2:17" ht="15" customHeight="1">
      <c r="B21" s="20">
        <f t="shared" si="1"/>
        <v>13</v>
      </c>
      <c r="C21" s="40" t="str">
        <f>'[1]DISEÑO602-A'!B22</f>
        <v>211U0141</v>
      </c>
      <c r="D21" s="87" t="str">
        <f>'[1]DISEÑO602-A'!C22</f>
        <v>FIGUEROA CORRO JUNI ALAN</v>
      </c>
      <c r="E21" s="88"/>
      <c r="F21" s="88"/>
      <c r="G21" s="88"/>
      <c r="H21" s="88"/>
      <c r="I21" s="89"/>
      <c r="J21" s="33">
        <v>90</v>
      </c>
      <c r="K21" s="4">
        <v>70</v>
      </c>
      <c r="L21" s="4">
        <v>70</v>
      </c>
      <c r="M21" s="4">
        <v>90</v>
      </c>
      <c r="N21" s="4">
        <v>90</v>
      </c>
      <c r="O21" s="4"/>
      <c r="P21" s="4"/>
      <c r="Q21" s="10">
        <f t="shared" si="0"/>
        <v>82</v>
      </c>
    </row>
    <row r="22" spans="2:17" ht="15" customHeight="1">
      <c r="B22" s="20">
        <f t="shared" si="1"/>
        <v>14</v>
      </c>
      <c r="C22" s="40" t="str">
        <f>'[1]DISEÑO602-A'!B23</f>
        <v>211U0610</v>
      </c>
      <c r="D22" s="87" t="str">
        <f>'[1]DISEÑO602-A'!C23</f>
        <v>GONZALEZ ROMERO CARLOS MANUEL</v>
      </c>
      <c r="E22" s="88"/>
      <c r="F22" s="88"/>
      <c r="G22" s="88"/>
      <c r="H22" s="88"/>
      <c r="I22" s="89"/>
      <c r="J22" s="33">
        <v>100</v>
      </c>
      <c r="K22" s="4">
        <v>100</v>
      </c>
      <c r="L22" s="4">
        <v>100</v>
      </c>
      <c r="M22" s="4">
        <v>90</v>
      </c>
      <c r="N22" s="4">
        <v>90</v>
      </c>
      <c r="O22" s="4"/>
      <c r="P22" s="4"/>
      <c r="Q22" s="10">
        <f t="shared" si="0"/>
        <v>96</v>
      </c>
    </row>
    <row r="23" spans="2:17" ht="15" customHeight="1">
      <c r="B23" s="20">
        <f t="shared" si="1"/>
        <v>15</v>
      </c>
      <c r="C23" s="41" t="str">
        <f>'[1]DISEÑO602-A'!B24</f>
        <v>211U0608</v>
      </c>
      <c r="D23" s="87" t="str">
        <f>'[1]DISEÑO602-A'!C24</f>
        <v>GUERRERO CARMONA HERNAN ANTONIO</v>
      </c>
      <c r="E23" s="88"/>
      <c r="F23" s="88"/>
      <c r="G23" s="88"/>
      <c r="H23" s="88"/>
      <c r="I23" s="89"/>
      <c r="J23" s="33">
        <v>100</v>
      </c>
      <c r="K23" s="4">
        <v>100</v>
      </c>
      <c r="L23" s="4">
        <v>100</v>
      </c>
      <c r="M23" s="4">
        <v>90</v>
      </c>
      <c r="N23" s="4">
        <v>90</v>
      </c>
      <c r="O23" s="4"/>
      <c r="P23" s="4"/>
      <c r="Q23" s="10">
        <f t="shared" si="0"/>
        <v>96</v>
      </c>
    </row>
    <row r="24" spans="2:17" ht="15" customHeight="1">
      <c r="B24" s="20">
        <f t="shared" si="1"/>
        <v>16</v>
      </c>
      <c r="C24" s="42" t="str">
        <f>'[1]DISEÑO602-A'!B25</f>
        <v>211U0145</v>
      </c>
      <c r="D24" s="87" t="str">
        <f>'[1]DISEÑO602-A'!C25</f>
        <v>LIRA VELA JOSE ALBERTO</v>
      </c>
      <c r="E24" s="88"/>
      <c r="F24" s="88"/>
      <c r="G24" s="88"/>
      <c r="H24" s="88"/>
      <c r="I24" s="89"/>
      <c r="J24" s="33">
        <v>100</v>
      </c>
      <c r="K24" s="4">
        <v>80</v>
      </c>
      <c r="L24" s="4">
        <v>70</v>
      </c>
      <c r="M24" s="4">
        <v>90</v>
      </c>
      <c r="N24" s="4">
        <v>90</v>
      </c>
      <c r="O24" s="4"/>
      <c r="P24" s="4"/>
      <c r="Q24" s="10">
        <f t="shared" si="0"/>
        <v>86</v>
      </c>
    </row>
    <row r="25" spans="2:17" ht="15" customHeight="1">
      <c r="B25" s="20">
        <f t="shared" si="1"/>
        <v>17</v>
      </c>
      <c r="C25" s="43" t="str">
        <f>'[1]DISEÑO602-A'!B26</f>
        <v>211U0146</v>
      </c>
      <c r="D25" s="87" t="str">
        <f>'[1]DISEÑO602-A'!C26</f>
        <v>LUCHO ATAXCA ANGEL MANUEL</v>
      </c>
      <c r="E25" s="88"/>
      <c r="F25" s="88"/>
      <c r="G25" s="88"/>
      <c r="H25" s="88"/>
      <c r="I25" s="89"/>
      <c r="J25" s="33">
        <v>100</v>
      </c>
      <c r="K25" s="4">
        <v>100</v>
      </c>
      <c r="L25" s="4">
        <v>100</v>
      </c>
      <c r="M25" s="4">
        <v>90</v>
      </c>
      <c r="N25" s="4">
        <v>90</v>
      </c>
      <c r="O25" s="4"/>
      <c r="P25" s="4"/>
      <c r="Q25" s="10">
        <f t="shared" si="0"/>
        <v>96</v>
      </c>
    </row>
    <row r="26" spans="2:17" ht="15" customHeight="1">
      <c r="B26" s="20">
        <f t="shared" si="1"/>
        <v>18</v>
      </c>
      <c r="C26" s="43" t="str">
        <f>'[1]DISEÑO602-A'!B27</f>
        <v>211U0147</v>
      </c>
      <c r="D26" s="87" t="str">
        <f>'[1]DISEÑO602-A'!C27</f>
        <v>MALAGA GRACIA JESUS ALBERTO</v>
      </c>
      <c r="E26" s="88"/>
      <c r="F26" s="88"/>
      <c r="G26" s="88"/>
      <c r="H26" s="88"/>
      <c r="I26" s="89"/>
      <c r="J26" s="33">
        <v>100</v>
      </c>
      <c r="K26" s="4">
        <v>100</v>
      </c>
      <c r="L26" s="4">
        <v>100</v>
      </c>
      <c r="M26" s="4">
        <v>90</v>
      </c>
      <c r="N26" s="4">
        <v>90</v>
      </c>
      <c r="O26" s="4"/>
      <c r="P26" s="4"/>
      <c r="Q26" s="10">
        <f t="shared" si="0"/>
        <v>96</v>
      </c>
    </row>
    <row r="27" spans="2:17" ht="15" customHeight="1">
      <c r="B27" s="20">
        <f t="shared" si="1"/>
        <v>19</v>
      </c>
      <c r="C27" s="43" t="str">
        <f>'[1]DISEÑO602-A'!B28</f>
        <v>211U0562</v>
      </c>
      <c r="D27" s="87" t="str">
        <f>'[1]DISEÑO602-A'!C28</f>
        <v>MIL LOPEZ ANTONIO CARLOS</v>
      </c>
      <c r="E27" s="88"/>
      <c r="F27" s="88"/>
      <c r="G27" s="88"/>
      <c r="H27" s="88"/>
      <c r="I27" s="89"/>
      <c r="J27" s="33">
        <v>100</v>
      </c>
      <c r="K27" s="4">
        <v>100</v>
      </c>
      <c r="L27" s="4">
        <v>100</v>
      </c>
      <c r="M27" s="4">
        <v>90</v>
      </c>
      <c r="N27" s="4">
        <v>90</v>
      </c>
      <c r="O27" s="4"/>
      <c r="P27" s="4"/>
      <c r="Q27" s="10">
        <f t="shared" si="0"/>
        <v>96</v>
      </c>
    </row>
    <row r="28" spans="2:17">
      <c r="B28" s="20">
        <f t="shared" si="1"/>
        <v>20</v>
      </c>
      <c r="C28" s="44" t="str">
        <f>'[1]DISEÑO602-A'!B29</f>
        <v>211U0152</v>
      </c>
      <c r="D28" s="87" t="str">
        <f>'[1]DISEÑO602-A'!C29</f>
        <v>PALACIOS HERNANDEZ EDUARDO</v>
      </c>
      <c r="E28" s="88"/>
      <c r="F28" s="88"/>
      <c r="G28" s="88"/>
      <c r="H28" s="88"/>
      <c r="I28" s="89"/>
      <c r="J28" s="33">
        <v>85</v>
      </c>
      <c r="K28" s="4">
        <v>70</v>
      </c>
      <c r="L28" s="4">
        <v>70</v>
      </c>
      <c r="M28" s="4">
        <v>90</v>
      </c>
      <c r="N28" s="4">
        <v>90</v>
      </c>
      <c r="O28" s="4"/>
      <c r="P28" s="4"/>
      <c r="Q28" s="10">
        <f t="shared" si="0"/>
        <v>81</v>
      </c>
    </row>
    <row r="29" spans="2:17">
      <c r="B29" s="20">
        <f t="shared" si="1"/>
        <v>21</v>
      </c>
      <c r="C29" s="44" t="str">
        <f>'[1]DISEÑO602-A'!B30</f>
        <v>211U0153</v>
      </c>
      <c r="D29" s="87" t="str">
        <f>'[1]DISEÑO602-A'!C30</f>
        <v>RAMIREZ HERRERA CRISTIAN ALBERTO</v>
      </c>
      <c r="E29" s="88"/>
      <c r="F29" s="88"/>
      <c r="G29" s="88"/>
      <c r="H29" s="88"/>
      <c r="I29" s="89"/>
      <c r="J29" s="33">
        <v>70</v>
      </c>
      <c r="K29" s="4">
        <v>70</v>
      </c>
      <c r="L29" s="4">
        <v>70</v>
      </c>
      <c r="M29" s="4">
        <v>90</v>
      </c>
      <c r="N29" s="4">
        <v>90</v>
      </c>
      <c r="O29" s="4"/>
      <c r="P29" s="4"/>
      <c r="Q29" s="10">
        <f t="shared" si="0"/>
        <v>78</v>
      </c>
    </row>
    <row r="30" spans="2:17">
      <c r="B30" s="20">
        <f t="shared" si="1"/>
        <v>22</v>
      </c>
      <c r="C30" s="44" t="str">
        <f>'[1]DISEÑO602-A'!B31</f>
        <v>211U0155</v>
      </c>
      <c r="D30" s="87" t="str">
        <f>'[1]DISEÑO602-A'!C31</f>
        <v>RIVEYRO VILLEGAS JOSUE YAHIR</v>
      </c>
      <c r="E30" s="88"/>
      <c r="F30" s="88"/>
      <c r="G30" s="88"/>
      <c r="H30" s="88"/>
      <c r="I30" s="89"/>
      <c r="J30" s="33">
        <v>100</v>
      </c>
      <c r="K30" s="4">
        <v>80</v>
      </c>
      <c r="L30" s="4">
        <v>70</v>
      </c>
      <c r="M30" s="4">
        <v>90</v>
      </c>
      <c r="N30" s="4">
        <v>90</v>
      </c>
      <c r="O30" s="4"/>
      <c r="P30" s="4"/>
      <c r="Q30" s="10">
        <f t="shared" si="0"/>
        <v>86</v>
      </c>
    </row>
    <row r="31" spans="2:17">
      <c r="B31" s="20">
        <f t="shared" si="1"/>
        <v>23</v>
      </c>
      <c r="C31" s="44" t="str">
        <f>'[1]DISEÑO602-A'!B32</f>
        <v>211U0161</v>
      </c>
      <c r="D31" s="87" t="str">
        <f>'[1]DISEÑO602-A'!C32</f>
        <v>SIXTEGA ANDRADE ROBERTO DE JESUS</v>
      </c>
      <c r="E31" s="88"/>
      <c r="F31" s="88"/>
      <c r="G31" s="88"/>
      <c r="H31" s="88"/>
      <c r="I31" s="89"/>
      <c r="J31" s="33">
        <v>100</v>
      </c>
      <c r="K31" s="4">
        <v>100</v>
      </c>
      <c r="L31" s="4">
        <v>100</v>
      </c>
      <c r="M31" s="4">
        <v>90</v>
      </c>
      <c r="N31" s="4">
        <v>90</v>
      </c>
      <c r="O31" s="4"/>
      <c r="P31" s="4"/>
      <c r="Q31" s="10">
        <f t="shared" si="0"/>
        <v>96</v>
      </c>
    </row>
    <row r="32" spans="2:17">
      <c r="B32" s="20">
        <f t="shared" si="1"/>
        <v>24</v>
      </c>
      <c r="C32" s="44" t="str">
        <f>'[1]DISEÑO602-A'!B33</f>
        <v>211U0166</v>
      </c>
      <c r="D32" s="87" t="str">
        <f>'[1]DISEÑO602-A'!C33</f>
        <v>TOTO BAUTISTA JOSE MANUEL</v>
      </c>
      <c r="E32" s="88"/>
      <c r="F32" s="88"/>
      <c r="G32" s="88"/>
      <c r="H32" s="88"/>
      <c r="I32" s="89"/>
      <c r="J32" s="33">
        <v>100</v>
      </c>
      <c r="K32" s="4">
        <v>70</v>
      </c>
      <c r="L32" s="4">
        <v>100</v>
      </c>
      <c r="M32" s="4">
        <v>90</v>
      </c>
      <c r="N32" s="4">
        <v>90</v>
      </c>
      <c r="O32" s="4"/>
      <c r="P32" s="4"/>
      <c r="Q32" s="10">
        <f t="shared" si="0"/>
        <v>90</v>
      </c>
    </row>
    <row r="33" spans="2:17">
      <c r="B33" s="20">
        <f t="shared" si="1"/>
        <v>25</v>
      </c>
      <c r="C33" s="44" t="str">
        <f>'[1]DISEÑO602-A'!B34</f>
        <v>211U0167</v>
      </c>
      <c r="D33" s="87" t="str">
        <f>'[1]DISEÑO602-A'!C34</f>
        <v>VELASCO CHIGUIL ARIEL ELIAS</v>
      </c>
      <c r="E33" s="88"/>
      <c r="F33" s="88"/>
      <c r="G33" s="88"/>
      <c r="H33" s="88"/>
      <c r="I33" s="89"/>
      <c r="J33" s="33">
        <v>100</v>
      </c>
      <c r="K33" s="4">
        <v>100</v>
      </c>
      <c r="L33" s="4">
        <v>100</v>
      </c>
      <c r="M33" s="4">
        <v>90</v>
      </c>
      <c r="N33" s="4">
        <v>90</v>
      </c>
      <c r="O33" s="4"/>
      <c r="P33" s="4"/>
      <c r="Q33" s="10">
        <f t="shared" si="0"/>
        <v>96</v>
      </c>
    </row>
    <row r="34" spans="2:17">
      <c r="B34" s="20">
        <f t="shared" si="1"/>
        <v>26</v>
      </c>
      <c r="C34" s="44" t="str">
        <f>'[1]DISEÑO602-A'!B35</f>
        <v>211U0171</v>
      </c>
      <c r="D34" s="87" t="str">
        <f>'[1]DISEÑO602-A'!C35</f>
        <v>ZETINA CHIGO JHAIR ALEXIS</v>
      </c>
      <c r="E34" s="88"/>
      <c r="F34" s="88"/>
      <c r="G34" s="88"/>
      <c r="H34" s="88"/>
      <c r="I34" s="89"/>
      <c r="J34" s="33">
        <v>100</v>
      </c>
      <c r="K34" s="4">
        <v>100</v>
      </c>
      <c r="L34" s="4">
        <v>100</v>
      </c>
      <c r="M34" s="4">
        <v>90</v>
      </c>
      <c r="N34" s="4">
        <v>90</v>
      </c>
      <c r="O34" s="4"/>
      <c r="P34" s="4"/>
      <c r="Q34" s="10">
        <f t="shared" si="0"/>
        <v>96</v>
      </c>
    </row>
    <row r="35" spans="2:17">
      <c r="B35" s="20">
        <f t="shared" si="1"/>
        <v>27</v>
      </c>
      <c r="C35" s="6"/>
      <c r="D35" s="79"/>
      <c r="E35" s="79"/>
      <c r="F35" s="79"/>
      <c r="G35" s="79"/>
      <c r="H35" s="79"/>
      <c r="I35" s="79"/>
      <c r="J35" s="4"/>
      <c r="K35" s="4"/>
      <c r="L35" s="4"/>
      <c r="M35" s="4"/>
      <c r="N35" s="4"/>
      <c r="O35" s="4"/>
      <c r="P35" s="4"/>
      <c r="Q35" s="10"/>
    </row>
    <row r="36" spans="2:17">
      <c r="B36" s="20">
        <f t="shared" si="1"/>
        <v>28</v>
      </c>
      <c r="C36" s="6"/>
      <c r="D36" s="79"/>
      <c r="E36" s="79"/>
      <c r="F36" s="79"/>
      <c r="G36" s="79"/>
      <c r="H36" s="79"/>
      <c r="I36" s="79"/>
      <c r="J36" s="4"/>
      <c r="K36" s="4"/>
      <c r="L36" s="4"/>
      <c r="M36" s="4"/>
      <c r="N36" s="4"/>
      <c r="O36" s="4"/>
      <c r="P36" s="4"/>
      <c r="Q36" s="10"/>
    </row>
    <row r="37" spans="2:17">
      <c r="B37" s="20">
        <f t="shared" si="1"/>
        <v>29</v>
      </c>
      <c r="C37" s="6"/>
      <c r="D37" s="87"/>
      <c r="E37" s="88"/>
      <c r="F37" s="88"/>
      <c r="G37" s="88"/>
      <c r="H37" s="88"/>
      <c r="I37" s="89"/>
      <c r="J37" s="4"/>
      <c r="K37" s="4"/>
      <c r="L37" s="4"/>
      <c r="M37" s="4"/>
      <c r="N37" s="4"/>
      <c r="O37" s="4"/>
      <c r="P37" s="4"/>
      <c r="Q37" s="10"/>
    </row>
    <row r="38" spans="2:17">
      <c r="B38" s="20">
        <f t="shared" si="1"/>
        <v>30</v>
      </c>
      <c r="C38" s="6"/>
      <c r="D38" s="79"/>
      <c r="E38" s="79"/>
      <c r="F38" s="79"/>
      <c r="G38" s="79"/>
      <c r="H38" s="79"/>
      <c r="I38" s="79"/>
      <c r="J38" s="4"/>
      <c r="K38" s="4"/>
      <c r="L38" s="4"/>
      <c r="M38" s="4"/>
      <c r="N38" s="4"/>
      <c r="O38" s="4"/>
      <c r="P38" s="4"/>
      <c r="Q38" s="10"/>
    </row>
    <row r="39" spans="2:17">
      <c r="B39" s="20">
        <f t="shared" si="1"/>
        <v>31</v>
      </c>
      <c r="C39" s="6"/>
      <c r="D39" s="87"/>
      <c r="E39" s="88"/>
      <c r="F39" s="88"/>
      <c r="G39" s="88"/>
      <c r="H39" s="88"/>
      <c r="I39" s="89"/>
      <c r="J39" s="4"/>
      <c r="K39" s="4"/>
      <c r="L39" s="4"/>
      <c r="M39" s="4"/>
      <c r="N39" s="4"/>
      <c r="O39" s="4"/>
      <c r="P39" s="4"/>
      <c r="Q39" s="10"/>
    </row>
    <row r="40" spans="2:17">
      <c r="B40" s="20">
        <f t="shared" si="1"/>
        <v>32</v>
      </c>
      <c r="C40" s="6"/>
      <c r="D40" s="79"/>
      <c r="E40" s="79"/>
      <c r="F40" s="79"/>
      <c r="G40" s="79"/>
      <c r="H40" s="79"/>
      <c r="I40" s="79"/>
      <c r="J40" s="4"/>
      <c r="K40" s="4"/>
      <c r="L40" s="4"/>
      <c r="M40" s="4"/>
      <c r="N40" s="4"/>
      <c r="O40" s="4"/>
      <c r="P40" s="4"/>
      <c r="Q40" s="10"/>
    </row>
    <row r="41" spans="2:17">
      <c r="B41" s="20">
        <f t="shared" si="1"/>
        <v>33</v>
      </c>
      <c r="C41" s="6"/>
      <c r="D41" s="79"/>
      <c r="E41" s="79"/>
      <c r="F41" s="79"/>
      <c r="G41" s="79"/>
      <c r="H41" s="79"/>
      <c r="I41" s="79"/>
      <c r="J41" s="4"/>
      <c r="K41" s="4"/>
      <c r="L41" s="4"/>
      <c r="M41" s="4"/>
      <c r="N41" s="4"/>
      <c r="O41" s="4"/>
      <c r="P41" s="4"/>
      <c r="Q41" s="10"/>
    </row>
    <row r="42" spans="2:17">
      <c r="B42" s="20">
        <f t="shared" si="1"/>
        <v>34</v>
      </c>
      <c r="C42" s="6"/>
      <c r="D42" s="79"/>
      <c r="E42" s="79"/>
      <c r="F42" s="79"/>
      <c r="G42" s="79"/>
      <c r="H42" s="79"/>
      <c r="I42" s="79"/>
      <c r="J42" s="4"/>
      <c r="K42" s="4"/>
      <c r="L42" s="4"/>
      <c r="M42" s="4"/>
      <c r="N42" s="4"/>
      <c r="O42" s="4"/>
      <c r="P42" s="4"/>
      <c r="Q42" s="10"/>
    </row>
    <row r="43" spans="2:17">
      <c r="B43" s="20">
        <f t="shared" si="1"/>
        <v>35</v>
      </c>
      <c r="C43" s="6"/>
      <c r="D43" s="79"/>
      <c r="E43" s="79"/>
      <c r="F43" s="79"/>
      <c r="G43" s="79"/>
      <c r="H43" s="79"/>
      <c r="I43" s="79"/>
      <c r="J43" s="4"/>
      <c r="K43" s="4"/>
      <c r="L43" s="4"/>
      <c r="M43" s="4"/>
      <c r="N43" s="4"/>
      <c r="O43" s="4"/>
      <c r="P43" s="4"/>
      <c r="Q43" s="10"/>
    </row>
    <row r="44" spans="2:17">
      <c r="B44" s="20">
        <f t="shared" si="1"/>
        <v>36</v>
      </c>
      <c r="C44" s="6"/>
      <c r="D44" s="79"/>
      <c r="E44" s="79"/>
      <c r="F44" s="79"/>
      <c r="G44" s="79"/>
      <c r="H44" s="79"/>
      <c r="I44" s="79"/>
      <c r="J44" s="4"/>
      <c r="K44" s="4"/>
      <c r="L44" s="4"/>
      <c r="M44" s="4"/>
      <c r="N44" s="4"/>
      <c r="O44" s="4"/>
      <c r="P44" s="4"/>
      <c r="Q44" s="10"/>
    </row>
    <row r="45" spans="2:17">
      <c r="B45" s="20">
        <f t="shared" si="1"/>
        <v>37</v>
      </c>
      <c r="C45" s="7"/>
      <c r="D45" s="79"/>
      <c r="E45" s="79"/>
      <c r="F45" s="79"/>
      <c r="G45" s="79"/>
      <c r="H45" s="79"/>
      <c r="I45" s="79"/>
      <c r="J45" s="4"/>
      <c r="K45" s="4"/>
      <c r="L45" s="4"/>
      <c r="M45" s="4"/>
      <c r="N45" s="4"/>
      <c r="O45" s="4"/>
      <c r="P45" s="4"/>
      <c r="Q45" s="10"/>
    </row>
    <row r="46" spans="2:17">
      <c r="B46" s="20">
        <f t="shared" si="1"/>
        <v>38</v>
      </c>
      <c r="C46" s="7"/>
      <c r="D46" s="79"/>
      <c r="E46" s="79"/>
      <c r="F46" s="79"/>
      <c r="G46" s="79"/>
      <c r="H46" s="79"/>
      <c r="I46" s="79"/>
      <c r="J46" s="4"/>
      <c r="K46" s="4"/>
      <c r="L46" s="4"/>
      <c r="M46" s="4"/>
      <c r="N46" s="4"/>
      <c r="O46" s="4"/>
      <c r="P46" s="4"/>
      <c r="Q46" s="10"/>
    </row>
    <row r="47" spans="2:17">
      <c r="B47" s="20">
        <f t="shared" si="1"/>
        <v>39</v>
      </c>
      <c r="C47" s="7"/>
      <c r="D47" s="79"/>
      <c r="E47" s="79"/>
      <c r="F47" s="79"/>
      <c r="G47" s="79"/>
      <c r="H47" s="79"/>
      <c r="I47" s="79"/>
      <c r="J47" s="4"/>
      <c r="K47" s="4"/>
      <c r="L47" s="4"/>
      <c r="M47" s="4"/>
      <c r="N47" s="4"/>
      <c r="O47" s="4"/>
      <c r="P47" s="4"/>
      <c r="Q47" s="10"/>
    </row>
    <row r="48" spans="2:17">
      <c r="B48" s="20">
        <f t="shared" si="1"/>
        <v>40</v>
      </c>
      <c r="C48" s="7"/>
      <c r="D48" s="79"/>
      <c r="E48" s="79"/>
      <c r="F48" s="79"/>
      <c r="G48" s="79"/>
      <c r="H48" s="79"/>
      <c r="I48" s="79"/>
      <c r="J48" s="4"/>
      <c r="K48" s="4"/>
      <c r="L48" s="4"/>
      <c r="M48" s="4"/>
      <c r="N48" s="4"/>
      <c r="O48" s="4"/>
      <c r="P48" s="4"/>
      <c r="Q48" s="10"/>
    </row>
    <row r="49" spans="2:17">
      <c r="B49" s="20">
        <f t="shared" si="1"/>
        <v>41</v>
      </c>
      <c r="C49" s="7"/>
      <c r="D49" s="79"/>
      <c r="E49" s="79"/>
      <c r="F49" s="79"/>
      <c r="G49" s="79"/>
      <c r="H49" s="79"/>
      <c r="I49" s="79"/>
      <c r="J49" s="4"/>
      <c r="K49" s="4"/>
      <c r="L49" s="4"/>
      <c r="M49" s="4"/>
      <c r="N49" s="4"/>
      <c r="O49" s="4"/>
      <c r="P49" s="4"/>
      <c r="Q49" s="10"/>
    </row>
    <row r="50" spans="2:17">
      <c r="B50" s="20">
        <f t="shared" si="1"/>
        <v>42</v>
      </c>
      <c r="C50" s="7"/>
      <c r="D50" s="79"/>
      <c r="E50" s="79"/>
      <c r="F50" s="79"/>
      <c r="G50" s="79"/>
      <c r="H50" s="79"/>
      <c r="I50" s="79"/>
      <c r="J50" s="4"/>
      <c r="K50" s="4"/>
      <c r="L50" s="4"/>
      <c r="M50" s="4"/>
      <c r="N50" s="4"/>
      <c r="O50" s="4"/>
      <c r="P50" s="4"/>
      <c r="Q50" s="10"/>
    </row>
    <row r="51" spans="2:17">
      <c r="B51" s="20">
        <f t="shared" si="1"/>
        <v>43</v>
      </c>
      <c r="C51" s="7"/>
      <c r="D51" s="79"/>
      <c r="E51" s="79"/>
      <c r="F51" s="79"/>
      <c r="G51" s="79"/>
      <c r="H51" s="79"/>
      <c r="I51" s="79"/>
      <c r="J51" s="4"/>
      <c r="K51" s="4"/>
      <c r="L51" s="4"/>
      <c r="M51" s="4"/>
      <c r="N51" s="4"/>
      <c r="O51" s="4"/>
      <c r="P51" s="4"/>
      <c r="Q51" s="10"/>
    </row>
    <row r="52" spans="2:17">
      <c r="B52" s="20">
        <f t="shared" si="1"/>
        <v>44</v>
      </c>
      <c r="C52" s="7"/>
      <c r="D52" s="79"/>
      <c r="E52" s="79"/>
      <c r="F52" s="79"/>
      <c r="G52" s="79"/>
      <c r="H52" s="79"/>
      <c r="I52" s="79"/>
      <c r="J52" s="4"/>
      <c r="K52" s="4"/>
      <c r="L52" s="4"/>
      <c r="M52" s="4"/>
      <c r="N52" s="4"/>
      <c r="O52" s="4"/>
      <c r="P52" s="4"/>
      <c r="Q52" s="10"/>
    </row>
    <row r="53" spans="2:17">
      <c r="B53" s="20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4"/>
      <c r="P53" s="4"/>
      <c r="Q53" s="10"/>
    </row>
    <row r="54" spans="2:17">
      <c r="C54" s="54"/>
      <c r="D54" s="54"/>
      <c r="E54" s="1"/>
      <c r="H54" s="72" t="s">
        <v>19</v>
      </c>
      <c r="I54" s="72"/>
      <c r="J54" s="11">
        <f>COUNTIF(J9:J53,"&gt;=70")</f>
        <v>26</v>
      </c>
      <c r="K54" s="11">
        <f t="shared" ref="K54:N54" si="2">COUNTIF(K9:K53,"&gt;=70")</f>
        <v>26</v>
      </c>
      <c r="L54" s="11">
        <f t="shared" si="2"/>
        <v>26</v>
      </c>
      <c r="M54" s="11">
        <f t="shared" si="2"/>
        <v>26</v>
      </c>
      <c r="N54" s="11">
        <f t="shared" si="2"/>
        <v>26</v>
      </c>
      <c r="O54" s="4"/>
      <c r="P54" s="4"/>
      <c r="Q54" s="15">
        <f>COUNTIF(Q9:Q22,"&gt;=70")</f>
        <v>14</v>
      </c>
    </row>
    <row r="55" spans="2:17">
      <c r="C55" s="54"/>
      <c r="D55" s="54"/>
      <c r="E55" s="8"/>
      <c r="H55" s="73" t="s">
        <v>20</v>
      </c>
      <c r="I55" s="73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4"/>
      <c r="P55" s="4"/>
      <c r="Q55" s="12">
        <f t="shared" si="3"/>
        <v>0</v>
      </c>
    </row>
    <row r="56" spans="2:17">
      <c r="C56" s="54"/>
      <c r="D56" s="54"/>
      <c r="E56" s="54"/>
      <c r="H56" s="73" t="s">
        <v>21</v>
      </c>
      <c r="I56" s="73"/>
      <c r="J56" s="12">
        <f>COUNT(J9:J53)</f>
        <v>26</v>
      </c>
      <c r="K56" s="12">
        <f t="shared" ref="K56:Q56" si="4">COUNT(K9:K53)</f>
        <v>26</v>
      </c>
      <c r="L56" s="12">
        <f t="shared" si="4"/>
        <v>26</v>
      </c>
      <c r="M56" s="12">
        <f t="shared" si="4"/>
        <v>26</v>
      </c>
      <c r="N56" s="12">
        <f t="shared" si="4"/>
        <v>26</v>
      </c>
      <c r="O56" s="4"/>
      <c r="P56" s="4"/>
      <c r="Q56" s="12">
        <f t="shared" si="4"/>
        <v>26</v>
      </c>
    </row>
    <row r="57" spans="2:17">
      <c r="C57" s="54"/>
      <c r="D57" s="54"/>
      <c r="E57" s="1"/>
      <c r="H57" s="71" t="s">
        <v>16</v>
      </c>
      <c r="I57" s="71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1</v>
      </c>
      <c r="O57" s="4"/>
      <c r="P57" s="4"/>
      <c r="Q57" s="14">
        <f t="shared" si="5"/>
        <v>0.53846153846153844</v>
      </c>
    </row>
    <row r="58" spans="2:17">
      <c r="C58" s="54"/>
      <c r="D58" s="54"/>
      <c r="E58" s="1"/>
      <c r="H58" s="71" t="s">
        <v>17</v>
      </c>
      <c r="I58" s="71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0</v>
      </c>
      <c r="O58" s="4"/>
      <c r="P58" s="4"/>
      <c r="Q58" s="14">
        <f t="shared" si="6"/>
        <v>0</v>
      </c>
    </row>
    <row r="59" spans="2:17">
      <c r="C59" s="54"/>
      <c r="D59" s="54"/>
      <c r="E59" s="8"/>
      <c r="O59" s="4"/>
      <c r="P59" s="4"/>
    </row>
    <row r="60" spans="2:17">
      <c r="C60" s="1"/>
      <c r="D60" s="1"/>
      <c r="E60" s="8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14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2"/>
  <sheetViews>
    <sheetView topLeftCell="A5" zoomScale="64" zoomScaleNormal="64" workbookViewId="0">
      <selection activeCell="T16" sqref="T16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2"/>
      <c r="Q2" s="2"/>
    </row>
    <row r="3" spans="2:17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1"/>
      <c r="Q3" s="1"/>
    </row>
    <row r="4" spans="2:17">
      <c r="C4" t="s">
        <v>0</v>
      </c>
      <c r="D4" s="51" t="s">
        <v>41</v>
      </c>
      <c r="E4" s="51"/>
      <c r="F4" s="51"/>
      <c r="G4" s="51"/>
      <c r="I4" t="s">
        <v>1</v>
      </c>
      <c r="J4" s="52" t="s">
        <v>42</v>
      </c>
      <c r="K4" s="52"/>
      <c r="M4" t="s">
        <v>2</v>
      </c>
      <c r="N4" s="53">
        <v>45398</v>
      </c>
      <c r="O4" s="53"/>
    </row>
    <row r="5" spans="2:17" ht="6.75" customHeight="1">
      <c r="D5" s="5"/>
      <c r="E5" s="5"/>
      <c r="F5" s="5"/>
      <c r="G5" s="5"/>
    </row>
    <row r="6" spans="2:17">
      <c r="C6" t="s">
        <v>3</v>
      </c>
      <c r="D6" s="52" t="s">
        <v>37</v>
      </c>
      <c r="E6" s="52"/>
      <c r="F6" s="52"/>
      <c r="G6" s="52"/>
      <c r="I6" s="54" t="s">
        <v>22</v>
      </c>
      <c r="J6" s="54"/>
      <c r="K6" s="77" t="s">
        <v>43</v>
      </c>
      <c r="L6" s="77"/>
      <c r="M6" s="77"/>
      <c r="N6" s="77"/>
      <c r="O6" s="77"/>
      <c r="P6" s="5"/>
    </row>
    <row r="7" spans="2:17" ht="11.25" customHeight="1"/>
    <row r="8" spans="2:17">
      <c r="B8" s="3" t="s">
        <v>4</v>
      </c>
      <c r="C8" s="21" t="s">
        <v>6</v>
      </c>
      <c r="D8" s="80" t="s">
        <v>5</v>
      </c>
      <c r="E8" s="80"/>
      <c r="F8" s="80"/>
      <c r="G8" s="80"/>
      <c r="H8" s="80"/>
      <c r="I8" s="8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ht="15" customHeight="1">
      <c r="B9" s="24">
        <v>1</v>
      </c>
      <c r="C9" s="38" t="s">
        <v>44</v>
      </c>
      <c r="D9" s="74" t="s">
        <v>72</v>
      </c>
      <c r="E9" s="75" t="s">
        <v>72</v>
      </c>
      <c r="F9" s="75" t="s">
        <v>72</v>
      </c>
      <c r="G9" s="75" t="s">
        <v>72</v>
      </c>
      <c r="H9" s="75" t="s">
        <v>72</v>
      </c>
      <c r="I9" s="76" t="s">
        <v>72</v>
      </c>
      <c r="J9" s="4">
        <v>70</v>
      </c>
      <c r="K9" s="4">
        <v>70</v>
      </c>
      <c r="L9" s="4">
        <v>70</v>
      </c>
      <c r="M9" s="4">
        <v>80</v>
      </c>
      <c r="N9" s="4">
        <v>80</v>
      </c>
      <c r="O9" s="4">
        <v>80</v>
      </c>
      <c r="P9" s="10">
        <f t="shared" ref="P9:P20" si="0">SUM(J9:O9)/6</f>
        <v>75</v>
      </c>
    </row>
    <row r="10" spans="2:17" ht="15" customHeight="1">
      <c r="B10" s="24">
        <f>B9+1</f>
        <v>2</v>
      </c>
      <c r="C10" s="39" t="s">
        <v>25</v>
      </c>
      <c r="D10" s="74" t="s">
        <v>26</v>
      </c>
      <c r="E10" s="75" t="s">
        <v>26</v>
      </c>
      <c r="F10" s="75" t="s">
        <v>26</v>
      </c>
      <c r="G10" s="75" t="s">
        <v>26</v>
      </c>
      <c r="H10" s="75" t="s">
        <v>26</v>
      </c>
      <c r="I10" s="76" t="s">
        <v>26</v>
      </c>
      <c r="J10" s="4">
        <v>70</v>
      </c>
      <c r="K10" s="4">
        <v>70</v>
      </c>
      <c r="L10" s="4">
        <v>70</v>
      </c>
      <c r="M10" s="4">
        <v>80</v>
      </c>
      <c r="N10" s="4">
        <v>80</v>
      </c>
      <c r="O10" s="4">
        <v>80</v>
      </c>
      <c r="P10" s="10">
        <f t="shared" si="0"/>
        <v>75</v>
      </c>
    </row>
    <row r="11" spans="2:17" ht="15" customHeight="1">
      <c r="B11" s="24">
        <f t="shared" ref="B11:B53" si="1">B10+1</f>
        <v>3</v>
      </c>
      <c r="C11" s="38" t="s">
        <v>45</v>
      </c>
      <c r="D11" s="74" t="s">
        <v>73</v>
      </c>
      <c r="E11" s="75" t="s">
        <v>73</v>
      </c>
      <c r="F11" s="75" t="s">
        <v>73</v>
      </c>
      <c r="G11" s="75" t="s">
        <v>73</v>
      </c>
      <c r="H11" s="75" t="s">
        <v>73</v>
      </c>
      <c r="I11" s="76" t="s">
        <v>73</v>
      </c>
      <c r="J11" s="4">
        <v>100</v>
      </c>
      <c r="K11" s="4">
        <v>100</v>
      </c>
      <c r="L11" s="4">
        <v>70</v>
      </c>
      <c r="M11" s="4">
        <v>80</v>
      </c>
      <c r="N11" s="4">
        <v>80</v>
      </c>
      <c r="O11" s="4">
        <v>80</v>
      </c>
      <c r="P11" s="10">
        <f t="shared" si="0"/>
        <v>85</v>
      </c>
    </row>
    <row r="12" spans="2:17" ht="15" customHeight="1">
      <c r="B12" s="24">
        <f t="shared" si="1"/>
        <v>4</v>
      </c>
      <c r="C12" s="39" t="s">
        <v>46</v>
      </c>
      <c r="D12" s="74" t="s">
        <v>74</v>
      </c>
      <c r="E12" s="75" t="s">
        <v>74</v>
      </c>
      <c r="F12" s="75" t="s">
        <v>74</v>
      </c>
      <c r="G12" s="75" t="s">
        <v>74</v>
      </c>
      <c r="H12" s="75" t="s">
        <v>74</v>
      </c>
      <c r="I12" s="76" t="s">
        <v>74</v>
      </c>
      <c r="J12" s="4">
        <v>70</v>
      </c>
      <c r="K12" s="4">
        <v>70</v>
      </c>
      <c r="L12" s="4">
        <v>70</v>
      </c>
      <c r="M12" s="4">
        <v>80</v>
      </c>
      <c r="N12" s="4">
        <v>80</v>
      </c>
      <c r="O12" s="4">
        <v>80</v>
      </c>
      <c r="P12" s="10">
        <f t="shared" si="0"/>
        <v>75</v>
      </c>
    </row>
    <row r="13" spans="2:17" ht="15" customHeight="1">
      <c r="B13" s="24">
        <f t="shared" si="1"/>
        <v>5</v>
      </c>
      <c r="C13" s="38" t="s">
        <v>47</v>
      </c>
      <c r="D13" s="74" t="s">
        <v>75</v>
      </c>
      <c r="E13" s="75" t="s">
        <v>75</v>
      </c>
      <c r="F13" s="75" t="s">
        <v>75</v>
      </c>
      <c r="G13" s="75" t="s">
        <v>75</v>
      </c>
      <c r="H13" s="75" t="s">
        <v>75</v>
      </c>
      <c r="I13" s="76" t="s">
        <v>75</v>
      </c>
      <c r="J13" s="4">
        <v>100</v>
      </c>
      <c r="K13" s="4">
        <v>80</v>
      </c>
      <c r="L13" s="4">
        <v>70</v>
      </c>
      <c r="M13" s="4">
        <v>80</v>
      </c>
      <c r="N13" s="4">
        <v>80</v>
      </c>
      <c r="O13" s="4">
        <v>80</v>
      </c>
      <c r="P13" s="10">
        <f t="shared" si="0"/>
        <v>81.666666666666671</v>
      </c>
    </row>
    <row r="14" spans="2:17" ht="15" customHeight="1">
      <c r="B14" s="24">
        <f t="shared" si="1"/>
        <v>6</v>
      </c>
      <c r="C14" s="39" t="s">
        <v>48</v>
      </c>
      <c r="D14" s="74" t="s">
        <v>76</v>
      </c>
      <c r="E14" s="75" t="s">
        <v>76</v>
      </c>
      <c r="F14" s="75" t="s">
        <v>76</v>
      </c>
      <c r="G14" s="75" t="s">
        <v>76</v>
      </c>
      <c r="H14" s="75" t="s">
        <v>76</v>
      </c>
      <c r="I14" s="76" t="s">
        <v>76</v>
      </c>
      <c r="J14" s="4">
        <v>100</v>
      </c>
      <c r="K14" s="4">
        <v>100</v>
      </c>
      <c r="L14" s="4">
        <v>70</v>
      </c>
      <c r="M14" s="4">
        <v>80</v>
      </c>
      <c r="N14" s="4">
        <v>80</v>
      </c>
      <c r="O14" s="4">
        <v>80</v>
      </c>
      <c r="P14" s="10">
        <f t="shared" si="0"/>
        <v>85</v>
      </c>
    </row>
    <row r="15" spans="2:17" ht="15" customHeight="1">
      <c r="B15" s="24">
        <f t="shared" si="1"/>
        <v>7</v>
      </c>
      <c r="C15" s="38" t="s">
        <v>49</v>
      </c>
      <c r="D15" s="74" t="s">
        <v>77</v>
      </c>
      <c r="E15" s="75" t="s">
        <v>77</v>
      </c>
      <c r="F15" s="75" t="s">
        <v>77</v>
      </c>
      <c r="G15" s="75" t="s">
        <v>77</v>
      </c>
      <c r="H15" s="75" t="s">
        <v>77</v>
      </c>
      <c r="I15" s="76" t="s">
        <v>77</v>
      </c>
      <c r="J15" s="4">
        <v>83</v>
      </c>
      <c r="K15" s="4">
        <v>100</v>
      </c>
      <c r="L15" s="4">
        <v>70</v>
      </c>
      <c r="M15" s="4">
        <v>80</v>
      </c>
      <c r="N15" s="4">
        <v>80</v>
      </c>
      <c r="O15" s="4">
        <v>80</v>
      </c>
      <c r="P15" s="10">
        <f t="shared" si="0"/>
        <v>82.166666666666671</v>
      </c>
    </row>
    <row r="16" spans="2:17" ht="15" customHeight="1">
      <c r="B16" s="24">
        <f t="shared" si="1"/>
        <v>8</v>
      </c>
      <c r="C16" s="39" t="s">
        <v>50</v>
      </c>
      <c r="D16" s="74" t="s">
        <v>78</v>
      </c>
      <c r="E16" s="75" t="s">
        <v>78</v>
      </c>
      <c r="F16" s="75" t="s">
        <v>78</v>
      </c>
      <c r="G16" s="75" t="s">
        <v>78</v>
      </c>
      <c r="H16" s="75" t="s">
        <v>78</v>
      </c>
      <c r="I16" s="76" t="s">
        <v>78</v>
      </c>
      <c r="J16" s="4">
        <v>100</v>
      </c>
      <c r="K16" s="4">
        <v>92</v>
      </c>
      <c r="L16" s="4">
        <v>70</v>
      </c>
      <c r="M16" s="4">
        <v>80</v>
      </c>
      <c r="N16" s="4">
        <v>80</v>
      </c>
      <c r="O16" s="4">
        <v>80</v>
      </c>
      <c r="P16" s="10">
        <f t="shared" si="0"/>
        <v>83.666666666666671</v>
      </c>
    </row>
    <row r="17" spans="2:16" ht="15" customHeight="1">
      <c r="B17" s="24">
        <f t="shared" si="1"/>
        <v>9</v>
      </c>
      <c r="C17" s="38" t="s">
        <v>27</v>
      </c>
      <c r="D17" s="74" t="s">
        <v>28</v>
      </c>
      <c r="E17" s="75" t="s">
        <v>28</v>
      </c>
      <c r="F17" s="75" t="s">
        <v>28</v>
      </c>
      <c r="G17" s="75" t="s">
        <v>28</v>
      </c>
      <c r="H17" s="75" t="s">
        <v>28</v>
      </c>
      <c r="I17" s="76" t="s">
        <v>28</v>
      </c>
      <c r="J17" s="4">
        <v>70</v>
      </c>
      <c r="K17" s="4">
        <v>70</v>
      </c>
      <c r="L17" s="4">
        <v>70</v>
      </c>
      <c r="M17" s="4">
        <v>80</v>
      </c>
      <c r="N17" s="4">
        <v>80</v>
      </c>
      <c r="O17" s="4">
        <v>80</v>
      </c>
      <c r="P17" s="10">
        <f t="shared" si="0"/>
        <v>75</v>
      </c>
    </row>
    <row r="18" spans="2:16" ht="15" customHeight="1">
      <c r="B18" s="24">
        <f t="shared" si="1"/>
        <v>10</v>
      </c>
      <c r="C18" s="39" t="s">
        <v>51</v>
      </c>
      <c r="D18" s="74" t="s">
        <v>79</v>
      </c>
      <c r="E18" s="75" t="s">
        <v>79</v>
      </c>
      <c r="F18" s="75" t="s">
        <v>79</v>
      </c>
      <c r="G18" s="75" t="s">
        <v>79</v>
      </c>
      <c r="H18" s="75" t="s">
        <v>79</v>
      </c>
      <c r="I18" s="76" t="s">
        <v>79</v>
      </c>
      <c r="J18" s="4">
        <v>95</v>
      </c>
      <c r="K18" s="4">
        <v>100</v>
      </c>
      <c r="L18" s="4">
        <v>70</v>
      </c>
      <c r="M18" s="4">
        <v>80</v>
      </c>
      <c r="N18" s="4">
        <v>80</v>
      </c>
      <c r="O18" s="4">
        <v>80</v>
      </c>
      <c r="P18" s="10">
        <f t="shared" si="0"/>
        <v>84.166666666666671</v>
      </c>
    </row>
    <row r="19" spans="2:16" ht="15" customHeight="1">
      <c r="B19" s="24">
        <f t="shared" si="1"/>
        <v>11</v>
      </c>
      <c r="C19" s="38" t="s">
        <v>52</v>
      </c>
      <c r="D19" s="74" t="s">
        <v>80</v>
      </c>
      <c r="E19" s="75" t="s">
        <v>80</v>
      </c>
      <c r="F19" s="75" t="s">
        <v>80</v>
      </c>
      <c r="G19" s="75" t="s">
        <v>80</v>
      </c>
      <c r="H19" s="75" t="s">
        <v>80</v>
      </c>
      <c r="I19" s="76" t="s">
        <v>80</v>
      </c>
      <c r="J19" s="4">
        <v>100</v>
      </c>
      <c r="K19" s="4">
        <v>90</v>
      </c>
      <c r="L19" s="4">
        <v>70</v>
      </c>
      <c r="M19" s="4">
        <v>80</v>
      </c>
      <c r="N19" s="4">
        <v>80</v>
      </c>
      <c r="O19" s="4">
        <v>80</v>
      </c>
      <c r="P19" s="10">
        <f t="shared" si="0"/>
        <v>83.333333333333329</v>
      </c>
    </row>
    <row r="20" spans="2:16" ht="15" customHeight="1">
      <c r="B20" s="24">
        <f t="shared" si="1"/>
        <v>12</v>
      </c>
      <c r="C20" s="39" t="s">
        <v>53</v>
      </c>
      <c r="D20" s="74" t="s">
        <v>81</v>
      </c>
      <c r="E20" s="75" t="s">
        <v>81</v>
      </c>
      <c r="F20" s="75" t="s">
        <v>81</v>
      </c>
      <c r="G20" s="75" t="s">
        <v>81</v>
      </c>
      <c r="H20" s="75" t="s">
        <v>81</v>
      </c>
      <c r="I20" s="76" t="s">
        <v>81</v>
      </c>
      <c r="J20" s="4">
        <v>100</v>
      </c>
      <c r="K20" s="4">
        <v>100</v>
      </c>
      <c r="L20" s="4">
        <v>70</v>
      </c>
      <c r="M20" s="4">
        <v>80</v>
      </c>
      <c r="N20" s="4">
        <v>80</v>
      </c>
      <c r="O20" s="4">
        <v>80</v>
      </c>
      <c r="P20" s="10">
        <f t="shared" si="0"/>
        <v>85</v>
      </c>
    </row>
    <row r="21" spans="2:16" ht="15" customHeight="1">
      <c r="B21" s="24">
        <f t="shared" si="1"/>
        <v>13</v>
      </c>
      <c r="C21" s="38" t="s">
        <v>54</v>
      </c>
      <c r="D21" s="46" t="s">
        <v>82</v>
      </c>
      <c r="E21" s="47" t="s">
        <v>82</v>
      </c>
      <c r="F21" s="47" t="s">
        <v>82</v>
      </c>
      <c r="G21" s="47" t="s">
        <v>82</v>
      </c>
      <c r="H21" s="47" t="s">
        <v>82</v>
      </c>
      <c r="I21" s="48" t="s">
        <v>82</v>
      </c>
      <c r="J21" s="4">
        <v>100</v>
      </c>
      <c r="K21" s="4">
        <v>100</v>
      </c>
      <c r="L21" s="4">
        <v>70</v>
      </c>
      <c r="M21" s="4">
        <v>80</v>
      </c>
      <c r="N21" s="4">
        <v>80</v>
      </c>
      <c r="O21" s="4">
        <v>80</v>
      </c>
      <c r="P21" s="10">
        <f t="shared" ref="P21:P42" si="2">SUM(J21:O21)/6</f>
        <v>85</v>
      </c>
    </row>
    <row r="22" spans="2:16" ht="15" customHeight="1">
      <c r="B22" s="24">
        <f t="shared" si="1"/>
        <v>14</v>
      </c>
      <c r="C22" s="39" t="s">
        <v>55</v>
      </c>
      <c r="D22" s="46" t="s">
        <v>83</v>
      </c>
      <c r="E22" s="47" t="s">
        <v>83</v>
      </c>
      <c r="F22" s="47" t="s">
        <v>83</v>
      </c>
      <c r="G22" s="47" t="s">
        <v>83</v>
      </c>
      <c r="H22" s="47" t="s">
        <v>83</v>
      </c>
      <c r="I22" s="48" t="s">
        <v>83</v>
      </c>
      <c r="J22" s="4">
        <v>100</v>
      </c>
      <c r="K22" s="4">
        <v>100</v>
      </c>
      <c r="L22" s="4">
        <v>70</v>
      </c>
      <c r="M22" s="4">
        <v>80</v>
      </c>
      <c r="N22" s="4">
        <v>80</v>
      </c>
      <c r="O22" s="4">
        <v>80</v>
      </c>
      <c r="P22" s="10">
        <f t="shared" si="2"/>
        <v>85</v>
      </c>
    </row>
    <row r="23" spans="2:16" ht="15" customHeight="1">
      <c r="B23" s="24">
        <f t="shared" si="1"/>
        <v>15</v>
      </c>
      <c r="C23" s="38" t="s">
        <v>56</v>
      </c>
      <c r="D23" s="46" t="s">
        <v>84</v>
      </c>
      <c r="E23" s="47" t="s">
        <v>84</v>
      </c>
      <c r="F23" s="47" t="s">
        <v>84</v>
      </c>
      <c r="G23" s="47" t="s">
        <v>84</v>
      </c>
      <c r="H23" s="47" t="s">
        <v>84</v>
      </c>
      <c r="I23" s="48" t="s">
        <v>84</v>
      </c>
      <c r="J23" s="4">
        <v>100</v>
      </c>
      <c r="K23" s="4">
        <v>95</v>
      </c>
      <c r="L23" s="4">
        <v>70</v>
      </c>
      <c r="M23" s="4">
        <v>80</v>
      </c>
      <c r="N23" s="4">
        <v>80</v>
      </c>
      <c r="O23" s="4">
        <v>80</v>
      </c>
      <c r="P23" s="10">
        <f t="shared" si="2"/>
        <v>84.166666666666671</v>
      </c>
    </row>
    <row r="24" spans="2:16" ht="15" customHeight="1">
      <c r="B24" s="24">
        <f t="shared" si="1"/>
        <v>16</v>
      </c>
      <c r="C24" s="39" t="s">
        <v>57</v>
      </c>
      <c r="D24" s="46" t="s">
        <v>85</v>
      </c>
      <c r="E24" s="47" t="s">
        <v>85</v>
      </c>
      <c r="F24" s="47" t="s">
        <v>85</v>
      </c>
      <c r="G24" s="47" t="s">
        <v>85</v>
      </c>
      <c r="H24" s="47" t="s">
        <v>85</v>
      </c>
      <c r="I24" s="48" t="s">
        <v>85</v>
      </c>
      <c r="J24" s="4">
        <v>100</v>
      </c>
      <c r="K24" s="4">
        <v>95</v>
      </c>
      <c r="L24" s="4">
        <v>70</v>
      </c>
      <c r="M24" s="4">
        <v>80</v>
      </c>
      <c r="N24" s="4">
        <v>80</v>
      </c>
      <c r="O24" s="4">
        <v>80</v>
      </c>
      <c r="P24" s="10">
        <f t="shared" si="2"/>
        <v>84.166666666666671</v>
      </c>
    </row>
    <row r="25" spans="2:16" ht="15" customHeight="1">
      <c r="B25" s="24">
        <f t="shared" si="1"/>
        <v>17</v>
      </c>
      <c r="C25" s="38" t="s">
        <v>58</v>
      </c>
      <c r="D25" s="46" t="s">
        <v>86</v>
      </c>
      <c r="E25" s="47" t="s">
        <v>86</v>
      </c>
      <c r="F25" s="47" t="s">
        <v>86</v>
      </c>
      <c r="G25" s="47" t="s">
        <v>86</v>
      </c>
      <c r="H25" s="47" t="s">
        <v>86</v>
      </c>
      <c r="I25" s="48" t="s">
        <v>86</v>
      </c>
      <c r="J25" s="4">
        <v>70</v>
      </c>
      <c r="K25" s="4">
        <v>100</v>
      </c>
      <c r="L25" s="4">
        <v>70</v>
      </c>
      <c r="M25" s="4">
        <v>80</v>
      </c>
      <c r="N25" s="4">
        <v>80</v>
      </c>
      <c r="O25" s="4">
        <v>80</v>
      </c>
      <c r="P25" s="10">
        <f t="shared" si="2"/>
        <v>80</v>
      </c>
    </row>
    <row r="26" spans="2:16" ht="15" customHeight="1">
      <c r="B26" s="24">
        <f t="shared" si="1"/>
        <v>18</v>
      </c>
      <c r="C26" s="39" t="s">
        <v>59</v>
      </c>
      <c r="D26" s="46" t="s">
        <v>87</v>
      </c>
      <c r="E26" s="47" t="s">
        <v>87</v>
      </c>
      <c r="F26" s="47" t="s">
        <v>87</v>
      </c>
      <c r="G26" s="47" t="s">
        <v>87</v>
      </c>
      <c r="H26" s="47" t="s">
        <v>87</v>
      </c>
      <c r="I26" s="48" t="s">
        <v>87</v>
      </c>
      <c r="J26" s="4">
        <v>100</v>
      </c>
      <c r="K26" s="4">
        <v>100</v>
      </c>
      <c r="L26" s="4">
        <v>70</v>
      </c>
      <c r="M26" s="4">
        <v>80</v>
      </c>
      <c r="N26" s="4">
        <v>80</v>
      </c>
      <c r="O26" s="4">
        <v>80</v>
      </c>
      <c r="P26" s="10">
        <f t="shared" si="2"/>
        <v>85</v>
      </c>
    </row>
    <row r="27" spans="2:16" ht="15" customHeight="1">
      <c r="B27" s="24">
        <f t="shared" si="1"/>
        <v>19</v>
      </c>
      <c r="C27" s="38" t="s">
        <v>60</v>
      </c>
      <c r="D27" s="46" t="s">
        <v>88</v>
      </c>
      <c r="E27" s="47" t="s">
        <v>88</v>
      </c>
      <c r="F27" s="47" t="s">
        <v>88</v>
      </c>
      <c r="G27" s="47" t="s">
        <v>88</v>
      </c>
      <c r="H27" s="47" t="s">
        <v>88</v>
      </c>
      <c r="I27" s="48" t="s">
        <v>88</v>
      </c>
      <c r="J27" s="4">
        <v>92</v>
      </c>
      <c r="K27" s="4">
        <v>93</v>
      </c>
      <c r="L27" s="4">
        <v>100</v>
      </c>
      <c r="M27" s="4">
        <v>80</v>
      </c>
      <c r="N27" s="4">
        <v>80</v>
      </c>
      <c r="O27" s="4">
        <v>80</v>
      </c>
      <c r="P27" s="10">
        <f t="shared" si="2"/>
        <v>87.5</v>
      </c>
    </row>
    <row r="28" spans="2:16" ht="15" customHeight="1">
      <c r="B28" s="24">
        <f t="shared" si="1"/>
        <v>20</v>
      </c>
      <c r="C28" s="39" t="s">
        <v>61</v>
      </c>
      <c r="D28" s="46" t="s">
        <v>89</v>
      </c>
      <c r="E28" s="47" t="s">
        <v>89</v>
      </c>
      <c r="F28" s="47" t="s">
        <v>89</v>
      </c>
      <c r="G28" s="47" t="s">
        <v>89</v>
      </c>
      <c r="H28" s="47" t="s">
        <v>89</v>
      </c>
      <c r="I28" s="48" t="s">
        <v>89</v>
      </c>
      <c r="J28" s="4">
        <v>70</v>
      </c>
      <c r="K28" s="4">
        <v>70</v>
      </c>
      <c r="L28" s="4">
        <v>70</v>
      </c>
      <c r="M28" s="4">
        <v>80</v>
      </c>
      <c r="N28" s="4">
        <v>80</v>
      </c>
      <c r="O28" s="4">
        <v>80</v>
      </c>
      <c r="P28" s="10">
        <f t="shared" si="2"/>
        <v>75</v>
      </c>
    </row>
    <row r="29" spans="2:16" ht="15" customHeight="1">
      <c r="B29" s="24">
        <f t="shared" si="1"/>
        <v>21</v>
      </c>
      <c r="C29" s="38" t="s">
        <v>62</v>
      </c>
      <c r="D29" s="46" t="s">
        <v>90</v>
      </c>
      <c r="E29" s="47" t="s">
        <v>90</v>
      </c>
      <c r="F29" s="47" t="s">
        <v>90</v>
      </c>
      <c r="G29" s="47" t="s">
        <v>90</v>
      </c>
      <c r="H29" s="47" t="s">
        <v>90</v>
      </c>
      <c r="I29" s="48" t="s">
        <v>90</v>
      </c>
      <c r="J29" s="4">
        <v>77</v>
      </c>
      <c r="K29" s="4">
        <v>100</v>
      </c>
      <c r="L29" s="4">
        <v>70</v>
      </c>
      <c r="M29" s="4">
        <v>80</v>
      </c>
      <c r="N29" s="4">
        <v>80</v>
      </c>
      <c r="O29" s="4">
        <v>80</v>
      </c>
      <c r="P29" s="10">
        <f t="shared" si="2"/>
        <v>81.166666666666671</v>
      </c>
    </row>
    <row r="30" spans="2:16" ht="15" customHeight="1">
      <c r="B30" s="24">
        <f t="shared" si="1"/>
        <v>22</v>
      </c>
      <c r="C30" s="39" t="s">
        <v>29</v>
      </c>
      <c r="D30" s="46" t="s">
        <v>30</v>
      </c>
      <c r="E30" s="47" t="s">
        <v>30</v>
      </c>
      <c r="F30" s="47" t="s">
        <v>30</v>
      </c>
      <c r="G30" s="47" t="s">
        <v>30</v>
      </c>
      <c r="H30" s="47" t="s">
        <v>30</v>
      </c>
      <c r="I30" s="48" t="s">
        <v>30</v>
      </c>
      <c r="J30" s="4">
        <v>70</v>
      </c>
      <c r="K30" s="4">
        <v>70</v>
      </c>
      <c r="L30" s="4">
        <v>70</v>
      </c>
      <c r="M30" s="4">
        <v>80</v>
      </c>
      <c r="N30" s="4">
        <v>80</v>
      </c>
      <c r="O30" s="4">
        <v>80</v>
      </c>
      <c r="P30" s="10">
        <f t="shared" si="2"/>
        <v>75</v>
      </c>
    </row>
    <row r="31" spans="2:16" ht="15" customHeight="1">
      <c r="B31" s="24">
        <f t="shared" si="1"/>
        <v>23</v>
      </c>
      <c r="C31" s="38" t="s">
        <v>31</v>
      </c>
      <c r="D31" s="46" t="s">
        <v>32</v>
      </c>
      <c r="E31" s="47" t="s">
        <v>32</v>
      </c>
      <c r="F31" s="47" t="s">
        <v>32</v>
      </c>
      <c r="G31" s="47" t="s">
        <v>32</v>
      </c>
      <c r="H31" s="47" t="s">
        <v>32</v>
      </c>
      <c r="I31" s="48" t="s">
        <v>32</v>
      </c>
      <c r="J31" s="4">
        <v>70</v>
      </c>
      <c r="K31" s="4">
        <v>70</v>
      </c>
      <c r="L31" s="4">
        <v>70</v>
      </c>
      <c r="M31" s="4">
        <v>80</v>
      </c>
      <c r="N31" s="4">
        <v>80</v>
      </c>
      <c r="O31" s="4">
        <v>80</v>
      </c>
      <c r="P31" s="10">
        <f t="shared" si="2"/>
        <v>75</v>
      </c>
    </row>
    <row r="32" spans="2:16" ht="15" customHeight="1">
      <c r="B32" s="24">
        <f t="shared" si="1"/>
        <v>24</v>
      </c>
      <c r="C32" s="39" t="s">
        <v>63</v>
      </c>
      <c r="D32" s="46" t="s">
        <v>91</v>
      </c>
      <c r="E32" s="47" t="s">
        <v>91</v>
      </c>
      <c r="F32" s="47" t="s">
        <v>91</v>
      </c>
      <c r="G32" s="47" t="s">
        <v>91</v>
      </c>
      <c r="H32" s="47" t="s">
        <v>91</v>
      </c>
      <c r="I32" s="48" t="s">
        <v>91</v>
      </c>
      <c r="J32" s="4">
        <v>70</v>
      </c>
      <c r="K32" s="4">
        <v>70</v>
      </c>
      <c r="L32" s="4">
        <v>70</v>
      </c>
      <c r="M32" s="4">
        <v>80</v>
      </c>
      <c r="N32" s="4">
        <v>80</v>
      </c>
      <c r="O32" s="4">
        <v>80</v>
      </c>
      <c r="P32" s="10">
        <f t="shared" si="2"/>
        <v>75</v>
      </c>
    </row>
    <row r="33" spans="2:16">
      <c r="B33" s="6">
        <f t="shared" si="1"/>
        <v>25</v>
      </c>
      <c r="C33" s="38" t="s">
        <v>33</v>
      </c>
      <c r="D33" s="87" t="s">
        <v>36</v>
      </c>
      <c r="E33" s="88" t="s">
        <v>36</v>
      </c>
      <c r="F33" s="88" t="s">
        <v>36</v>
      </c>
      <c r="G33" s="88" t="s">
        <v>36</v>
      </c>
      <c r="H33" s="88" t="s">
        <v>36</v>
      </c>
      <c r="I33" s="89" t="s">
        <v>36</v>
      </c>
      <c r="J33" s="4">
        <v>70</v>
      </c>
      <c r="K33" s="4">
        <v>70</v>
      </c>
      <c r="L33" s="4">
        <v>70</v>
      </c>
      <c r="M33" s="4">
        <v>80</v>
      </c>
      <c r="N33" s="4">
        <v>80</v>
      </c>
      <c r="O33" s="4">
        <v>80</v>
      </c>
      <c r="P33" s="10">
        <f t="shared" si="2"/>
        <v>75</v>
      </c>
    </row>
    <row r="34" spans="2:16">
      <c r="B34" s="6">
        <f t="shared" si="1"/>
        <v>26</v>
      </c>
      <c r="C34" s="39" t="s">
        <v>64</v>
      </c>
      <c r="D34" s="87" t="s">
        <v>92</v>
      </c>
      <c r="E34" s="88" t="s">
        <v>92</v>
      </c>
      <c r="F34" s="88" t="s">
        <v>92</v>
      </c>
      <c r="G34" s="88" t="s">
        <v>92</v>
      </c>
      <c r="H34" s="88" t="s">
        <v>92</v>
      </c>
      <c r="I34" s="89" t="s">
        <v>92</v>
      </c>
      <c r="J34" s="4">
        <v>70</v>
      </c>
      <c r="K34" s="4">
        <v>70</v>
      </c>
      <c r="L34" s="4">
        <v>70</v>
      </c>
      <c r="M34" s="4">
        <v>80</v>
      </c>
      <c r="N34" s="4">
        <v>80</v>
      </c>
      <c r="O34" s="4">
        <v>80</v>
      </c>
      <c r="P34" s="10">
        <f t="shared" si="2"/>
        <v>75</v>
      </c>
    </row>
    <row r="35" spans="2:16">
      <c r="B35" s="6">
        <f t="shared" si="1"/>
        <v>27</v>
      </c>
      <c r="C35" s="38" t="s">
        <v>65</v>
      </c>
      <c r="D35" s="87" t="s">
        <v>93</v>
      </c>
      <c r="E35" s="88" t="s">
        <v>93</v>
      </c>
      <c r="F35" s="88" t="s">
        <v>93</v>
      </c>
      <c r="G35" s="88" t="s">
        <v>93</v>
      </c>
      <c r="H35" s="88" t="s">
        <v>93</v>
      </c>
      <c r="I35" s="89" t="s">
        <v>93</v>
      </c>
      <c r="J35" s="4">
        <v>83</v>
      </c>
      <c r="K35" s="4">
        <v>100</v>
      </c>
      <c r="L35" s="4">
        <v>70</v>
      </c>
      <c r="M35" s="4">
        <v>80</v>
      </c>
      <c r="N35" s="4">
        <v>80</v>
      </c>
      <c r="O35" s="4">
        <v>80</v>
      </c>
      <c r="P35" s="10">
        <f t="shared" si="2"/>
        <v>82.166666666666671</v>
      </c>
    </row>
    <row r="36" spans="2:16">
      <c r="B36" s="6">
        <f t="shared" si="1"/>
        <v>28</v>
      </c>
      <c r="C36" s="39" t="s">
        <v>66</v>
      </c>
      <c r="D36" s="87" t="s">
        <v>94</v>
      </c>
      <c r="E36" s="88" t="s">
        <v>94</v>
      </c>
      <c r="F36" s="88" t="s">
        <v>94</v>
      </c>
      <c r="G36" s="88" t="s">
        <v>94</v>
      </c>
      <c r="H36" s="88" t="s">
        <v>94</v>
      </c>
      <c r="I36" s="89" t="s">
        <v>94</v>
      </c>
      <c r="J36" s="4">
        <v>70</v>
      </c>
      <c r="K36" s="4">
        <v>70</v>
      </c>
      <c r="L36" s="4">
        <v>70</v>
      </c>
      <c r="M36" s="4">
        <v>80</v>
      </c>
      <c r="N36" s="4">
        <v>80</v>
      </c>
      <c r="O36" s="4">
        <v>80</v>
      </c>
      <c r="P36" s="10">
        <f t="shared" si="2"/>
        <v>75</v>
      </c>
    </row>
    <row r="37" spans="2:16">
      <c r="B37" s="6">
        <f t="shared" si="1"/>
        <v>29</v>
      </c>
      <c r="C37" s="38" t="s">
        <v>67</v>
      </c>
      <c r="D37" s="87" t="s">
        <v>95</v>
      </c>
      <c r="E37" s="88" t="s">
        <v>95</v>
      </c>
      <c r="F37" s="88" t="s">
        <v>95</v>
      </c>
      <c r="G37" s="88" t="s">
        <v>95</v>
      </c>
      <c r="H37" s="88" t="s">
        <v>95</v>
      </c>
      <c r="I37" s="89" t="s">
        <v>95</v>
      </c>
      <c r="J37" s="4">
        <v>70</v>
      </c>
      <c r="K37" s="4">
        <v>70</v>
      </c>
      <c r="L37" s="4">
        <v>70</v>
      </c>
      <c r="M37" s="4">
        <v>80</v>
      </c>
      <c r="N37" s="4">
        <v>80</v>
      </c>
      <c r="O37" s="4">
        <v>80</v>
      </c>
      <c r="P37" s="10">
        <f t="shared" si="2"/>
        <v>75</v>
      </c>
    </row>
    <row r="38" spans="2:16">
      <c r="B38" s="6">
        <f t="shared" si="1"/>
        <v>30</v>
      </c>
      <c r="C38" s="39" t="s">
        <v>68</v>
      </c>
      <c r="D38" s="87" t="s">
        <v>96</v>
      </c>
      <c r="E38" s="88" t="s">
        <v>96</v>
      </c>
      <c r="F38" s="88" t="s">
        <v>96</v>
      </c>
      <c r="G38" s="88" t="s">
        <v>96</v>
      </c>
      <c r="H38" s="88" t="s">
        <v>96</v>
      </c>
      <c r="I38" s="89" t="s">
        <v>96</v>
      </c>
      <c r="J38" s="4">
        <v>100</v>
      </c>
      <c r="K38" s="4">
        <v>100</v>
      </c>
      <c r="L38" s="4">
        <v>100</v>
      </c>
      <c r="M38" s="4">
        <v>80</v>
      </c>
      <c r="N38" s="4">
        <v>80</v>
      </c>
      <c r="O38" s="4">
        <v>80</v>
      </c>
      <c r="P38" s="10">
        <f t="shared" si="2"/>
        <v>90</v>
      </c>
    </row>
    <row r="39" spans="2:16">
      <c r="B39" s="6">
        <f t="shared" si="1"/>
        <v>31</v>
      </c>
      <c r="C39" s="38" t="s">
        <v>69</v>
      </c>
      <c r="D39" s="87" t="s">
        <v>97</v>
      </c>
      <c r="E39" s="88" t="s">
        <v>97</v>
      </c>
      <c r="F39" s="88" t="s">
        <v>97</v>
      </c>
      <c r="G39" s="88" t="s">
        <v>97</v>
      </c>
      <c r="H39" s="88" t="s">
        <v>97</v>
      </c>
      <c r="I39" s="89" t="s">
        <v>97</v>
      </c>
      <c r="J39" s="4">
        <v>93</v>
      </c>
      <c r="K39" s="4">
        <v>92</v>
      </c>
      <c r="L39" s="4">
        <v>70</v>
      </c>
      <c r="M39" s="4">
        <v>80</v>
      </c>
      <c r="N39" s="4">
        <v>80</v>
      </c>
      <c r="O39" s="4">
        <v>80</v>
      </c>
      <c r="P39" s="10">
        <f t="shared" si="2"/>
        <v>82.5</v>
      </c>
    </row>
    <row r="40" spans="2:16">
      <c r="B40" s="6">
        <f t="shared" si="1"/>
        <v>32</v>
      </c>
      <c r="C40" s="39" t="s">
        <v>70</v>
      </c>
      <c r="D40" s="87" t="s">
        <v>98</v>
      </c>
      <c r="E40" s="88" t="s">
        <v>98</v>
      </c>
      <c r="F40" s="88" t="s">
        <v>98</v>
      </c>
      <c r="G40" s="88" t="s">
        <v>98</v>
      </c>
      <c r="H40" s="88" t="s">
        <v>98</v>
      </c>
      <c r="I40" s="89" t="s">
        <v>98</v>
      </c>
      <c r="J40" s="4">
        <v>100</v>
      </c>
      <c r="K40" s="4">
        <v>100</v>
      </c>
      <c r="L40" s="4">
        <v>100</v>
      </c>
      <c r="M40" s="4">
        <v>80</v>
      </c>
      <c r="N40" s="4">
        <v>80</v>
      </c>
      <c r="O40" s="4">
        <v>80</v>
      </c>
      <c r="P40" s="10">
        <f t="shared" si="2"/>
        <v>90</v>
      </c>
    </row>
    <row r="41" spans="2:16">
      <c r="B41" s="6">
        <f t="shared" si="1"/>
        <v>33</v>
      </c>
      <c r="C41" s="38" t="s">
        <v>71</v>
      </c>
      <c r="D41" s="87" t="s">
        <v>99</v>
      </c>
      <c r="E41" s="88" t="s">
        <v>99</v>
      </c>
      <c r="F41" s="88" t="s">
        <v>99</v>
      </c>
      <c r="G41" s="88" t="s">
        <v>99</v>
      </c>
      <c r="H41" s="88" t="s">
        <v>99</v>
      </c>
      <c r="I41" s="89" t="s">
        <v>99</v>
      </c>
      <c r="J41" s="4">
        <v>95</v>
      </c>
      <c r="K41" s="4">
        <v>90</v>
      </c>
      <c r="L41" s="4">
        <v>70</v>
      </c>
      <c r="M41" s="4">
        <v>80</v>
      </c>
      <c r="N41" s="4">
        <v>80</v>
      </c>
      <c r="O41" s="4">
        <v>80</v>
      </c>
      <c r="P41" s="10">
        <f t="shared" si="2"/>
        <v>82.5</v>
      </c>
    </row>
    <row r="42" spans="2:16">
      <c r="B42" s="6">
        <f t="shared" si="1"/>
        <v>34</v>
      </c>
      <c r="C42" s="39" t="s">
        <v>34</v>
      </c>
      <c r="D42" s="90" t="s">
        <v>35</v>
      </c>
      <c r="E42" s="91" t="s">
        <v>35</v>
      </c>
      <c r="F42" s="91" t="s">
        <v>35</v>
      </c>
      <c r="G42" s="91" t="s">
        <v>35</v>
      </c>
      <c r="H42" s="91" t="s">
        <v>35</v>
      </c>
      <c r="I42" s="92" t="s">
        <v>35</v>
      </c>
      <c r="J42" s="4">
        <v>70</v>
      </c>
      <c r="K42" s="4">
        <v>70</v>
      </c>
      <c r="L42" s="4">
        <v>70</v>
      </c>
      <c r="M42" s="4">
        <v>80</v>
      </c>
      <c r="N42" s="4">
        <v>80</v>
      </c>
      <c r="O42" s="4">
        <v>80</v>
      </c>
      <c r="P42" s="10">
        <f t="shared" si="2"/>
        <v>75</v>
      </c>
    </row>
    <row r="43" spans="2:16">
      <c r="B43" s="6">
        <f t="shared" si="1"/>
        <v>35</v>
      </c>
      <c r="C43" s="6"/>
      <c r="D43" s="93"/>
      <c r="E43" s="94"/>
      <c r="F43" s="94"/>
      <c r="G43" s="94"/>
      <c r="H43" s="94"/>
      <c r="I43" s="95"/>
      <c r="J43" s="4"/>
      <c r="K43" s="4"/>
      <c r="L43" s="4"/>
      <c r="M43" s="4"/>
      <c r="N43" s="4"/>
      <c r="O43" s="4"/>
      <c r="P43" s="10"/>
    </row>
    <row r="44" spans="2:16">
      <c r="B44" s="6">
        <f t="shared" si="1"/>
        <v>36</v>
      </c>
      <c r="C44" s="6"/>
      <c r="D44" s="79"/>
      <c r="E44" s="79"/>
      <c r="F44" s="79"/>
      <c r="G44" s="79"/>
      <c r="H44" s="79"/>
      <c r="I44" s="79"/>
      <c r="J44" s="4"/>
      <c r="K44" s="4"/>
      <c r="L44" s="4"/>
      <c r="M44" s="4"/>
      <c r="N44" s="4"/>
      <c r="O44" s="4"/>
      <c r="P44" s="10"/>
    </row>
    <row r="45" spans="2:16">
      <c r="B45" s="6">
        <f t="shared" si="1"/>
        <v>37</v>
      </c>
      <c r="C45" s="7"/>
      <c r="D45" s="79"/>
      <c r="E45" s="79"/>
      <c r="F45" s="79"/>
      <c r="G45" s="79"/>
      <c r="H45" s="79"/>
      <c r="I45" s="79"/>
      <c r="J45" s="4"/>
      <c r="K45" s="4"/>
      <c r="L45" s="4"/>
      <c r="M45" s="4"/>
      <c r="N45" s="4"/>
      <c r="O45" s="4"/>
      <c r="P45" s="10"/>
    </row>
    <row r="46" spans="2:16">
      <c r="B46" s="6">
        <f t="shared" si="1"/>
        <v>38</v>
      </c>
      <c r="C46" s="7"/>
      <c r="D46" s="79"/>
      <c r="E46" s="79"/>
      <c r="F46" s="79"/>
      <c r="G46" s="79"/>
      <c r="H46" s="79"/>
      <c r="I46" s="79"/>
      <c r="J46" s="4"/>
      <c r="K46" s="4"/>
      <c r="L46" s="4"/>
      <c r="M46" s="4"/>
      <c r="N46" s="4"/>
      <c r="O46" s="4"/>
      <c r="P46" s="10"/>
    </row>
    <row r="47" spans="2:16">
      <c r="B47" s="6">
        <f t="shared" si="1"/>
        <v>39</v>
      </c>
      <c r="C47" s="7"/>
      <c r="D47" s="79"/>
      <c r="E47" s="79"/>
      <c r="F47" s="79"/>
      <c r="G47" s="79"/>
      <c r="H47" s="79"/>
      <c r="I47" s="79"/>
      <c r="J47" s="4"/>
      <c r="K47" s="4"/>
      <c r="L47" s="4"/>
      <c r="M47" s="4"/>
      <c r="N47" s="4"/>
      <c r="O47" s="4"/>
      <c r="P47" s="10"/>
    </row>
    <row r="48" spans="2:16">
      <c r="B48" s="6">
        <f t="shared" si="1"/>
        <v>40</v>
      </c>
      <c r="C48" s="7"/>
      <c r="D48" s="79"/>
      <c r="E48" s="79"/>
      <c r="F48" s="79"/>
      <c r="G48" s="79"/>
      <c r="H48" s="79"/>
      <c r="I48" s="79"/>
      <c r="J48" s="4"/>
      <c r="K48" s="4"/>
      <c r="L48" s="4"/>
      <c r="M48" s="4"/>
      <c r="N48" s="4"/>
      <c r="O48" s="4"/>
      <c r="P48" s="10"/>
    </row>
    <row r="49" spans="2:16">
      <c r="B49" s="6">
        <f t="shared" si="1"/>
        <v>41</v>
      </c>
      <c r="C49" s="7"/>
      <c r="D49" s="79"/>
      <c r="E49" s="79"/>
      <c r="F49" s="79"/>
      <c r="G49" s="79"/>
      <c r="H49" s="79"/>
      <c r="I49" s="79"/>
      <c r="J49" s="4"/>
      <c r="K49" s="4"/>
      <c r="L49" s="4"/>
      <c r="M49" s="4"/>
      <c r="N49" s="4"/>
      <c r="O49" s="4"/>
      <c r="P49" s="10"/>
    </row>
    <row r="50" spans="2:16">
      <c r="B50" s="6">
        <f t="shared" si="1"/>
        <v>42</v>
      </c>
      <c r="C50" s="7"/>
      <c r="D50" s="79"/>
      <c r="E50" s="79"/>
      <c r="F50" s="79"/>
      <c r="G50" s="79"/>
      <c r="H50" s="79"/>
      <c r="I50" s="79"/>
      <c r="J50" s="4"/>
      <c r="K50" s="4"/>
      <c r="L50" s="4"/>
      <c r="M50" s="4"/>
      <c r="N50" s="4"/>
      <c r="O50" s="4"/>
      <c r="P50" s="10"/>
    </row>
    <row r="51" spans="2:16">
      <c r="B51" s="6">
        <f t="shared" si="1"/>
        <v>43</v>
      </c>
      <c r="C51" s="7"/>
      <c r="D51" s="79"/>
      <c r="E51" s="79"/>
      <c r="F51" s="79"/>
      <c r="G51" s="79"/>
      <c r="H51" s="79"/>
      <c r="I51" s="79"/>
      <c r="J51" s="4"/>
      <c r="K51" s="4"/>
      <c r="L51" s="4"/>
      <c r="M51" s="4"/>
      <c r="N51" s="4"/>
      <c r="O51" s="4"/>
      <c r="P51" s="10"/>
    </row>
    <row r="52" spans="2:16">
      <c r="B52" s="6">
        <f t="shared" si="1"/>
        <v>44</v>
      </c>
      <c r="C52" s="7"/>
      <c r="D52" s="79"/>
      <c r="E52" s="79"/>
      <c r="F52" s="79"/>
      <c r="G52" s="79"/>
      <c r="H52" s="79"/>
      <c r="I52" s="79"/>
      <c r="J52" s="4"/>
      <c r="K52" s="4"/>
      <c r="L52" s="4"/>
      <c r="M52" s="4"/>
      <c r="N52" s="4"/>
      <c r="O52" s="4"/>
      <c r="P52" s="10"/>
    </row>
    <row r="53" spans="2:16">
      <c r="B53" s="6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10"/>
    </row>
    <row r="54" spans="2:16">
      <c r="C54" s="54"/>
      <c r="D54" s="54"/>
      <c r="E54" s="1"/>
      <c r="H54" s="72" t="s">
        <v>19</v>
      </c>
      <c r="I54" s="72"/>
      <c r="J54" s="11">
        <f>COUNTIF(J9:J53,"&gt;=70")</f>
        <v>34</v>
      </c>
      <c r="K54" s="11">
        <f t="shared" ref="K54:O54" si="3">COUNTIF(K9:K53,"&gt;=70")</f>
        <v>34</v>
      </c>
      <c r="L54" s="11">
        <f t="shared" si="3"/>
        <v>34</v>
      </c>
      <c r="M54" s="11">
        <f t="shared" si="3"/>
        <v>34</v>
      </c>
      <c r="N54" s="11">
        <f t="shared" si="3"/>
        <v>34</v>
      </c>
      <c r="O54" s="11">
        <f t="shared" si="3"/>
        <v>34</v>
      </c>
      <c r="P54" s="15">
        <f>COUNTIF(P9:P20,"&gt;=70")</f>
        <v>12</v>
      </c>
    </row>
    <row r="55" spans="2:16">
      <c r="C55" s="54"/>
      <c r="D55" s="54"/>
      <c r="E55" s="8"/>
      <c r="H55" s="73" t="s">
        <v>20</v>
      </c>
      <c r="I55" s="73"/>
      <c r="J55" s="12">
        <f>COUNTIF(J9:J53,"&lt;70")</f>
        <v>0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</row>
    <row r="56" spans="2:16">
      <c r="C56" s="54"/>
      <c r="D56" s="54"/>
      <c r="E56" s="54"/>
      <c r="H56" s="73" t="s">
        <v>21</v>
      </c>
      <c r="I56" s="73"/>
      <c r="J56" s="12">
        <f>COUNT(J9:J53)</f>
        <v>34</v>
      </c>
      <c r="K56" s="12">
        <f t="shared" ref="K56:P56" si="5">COUNT(K9:K53)</f>
        <v>34</v>
      </c>
      <c r="L56" s="12">
        <f t="shared" si="5"/>
        <v>34</v>
      </c>
      <c r="M56" s="12">
        <f t="shared" si="5"/>
        <v>34</v>
      </c>
      <c r="N56" s="12">
        <f t="shared" si="5"/>
        <v>34</v>
      </c>
      <c r="O56" s="12">
        <f t="shared" si="5"/>
        <v>34</v>
      </c>
      <c r="P56" s="12">
        <f t="shared" si="5"/>
        <v>34</v>
      </c>
    </row>
    <row r="57" spans="2:16">
      <c r="C57" s="54"/>
      <c r="D57" s="54"/>
      <c r="E57" s="1"/>
      <c r="H57" s="71" t="s">
        <v>16</v>
      </c>
      <c r="I57" s="71"/>
      <c r="J57" s="13">
        <f>J54/J56</f>
        <v>1</v>
      </c>
      <c r="K57" s="14">
        <f t="shared" ref="K57:P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1</v>
      </c>
      <c r="P57" s="14">
        <f t="shared" si="6"/>
        <v>0.35294117647058826</v>
      </c>
    </row>
    <row r="58" spans="2:16">
      <c r="C58" s="54"/>
      <c r="D58" s="54"/>
      <c r="E58" s="1"/>
      <c r="H58" s="71" t="s">
        <v>17</v>
      </c>
      <c r="I58" s="71"/>
      <c r="J58" s="13">
        <f>J55/J56</f>
        <v>0</v>
      </c>
      <c r="K58" s="13">
        <f t="shared" ref="K58:P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0</v>
      </c>
      <c r="P58" s="14">
        <f t="shared" si="7"/>
        <v>0</v>
      </c>
    </row>
    <row r="59" spans="2:16">
      <c r="C59" s="54"/>
      <c r="D59" s="54"/>
      <c r="E59" s="8"/>
    </row>
    <row r="60" spans="2:16">
      <c r="C60" s="1"/>
      <c r="D60" s="1"/>
      <c r="E60" s="8"/>
    </row>
    <row r="61" spans="2:16">
      <c r="J61" s="69"/>
      <c r="K61" s="69"/>
      <c r="L61" s="69"/>
      <c r="M61" s="69"/>
      <c r="N61" s="69"/>
      <c r="O61" s="69"/>
    </row>
    <row r="62" spans="2:16">
      <c r="J62" s="70" t="s">
        <v>18</v>
      </c>
      <c r="K62" s="70"/>
      <c r="L62" s="70"/>
      <c r="M62" s="70"/>
      <c r="N62" s="70"/>
      <c r="O62" s="7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O62"/>
    <mergeCell ref="C55:D55"/>
    <mergeCell ref="I6:J6"/>
    <mergeCell ref="K6:O6"/>
    <mergeCell ref="C3:O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O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G B v W N s r E n 2 k A A A A 9 g A A A B I A H A B D b 2 5 m a W c v U G F j a 2 F n Z S 5 4 b W w g o h g A K K A U A A A A A A A A A A A A A A A A A A A A A A A A A A A A h Y 8 x D o I w G I W v Q r r T l m o M I T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n D E 1 n j D Y k y B L B B y b b 4 C m / c + 2 x 8 I 2 7 F 1 4 6 C 4 s m F e A F k i k P c H / g B Q S w M E F A A C A A g A Z G B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R g b 1 g o i k e 4 D g A A A B E A A A A T A B w A R m 9 y b X V s Y X M v U 2 V j d G l v b j E u b S C i G A A o o B Q A A A A A A A A A A A A A A A A A A A A A A A A A A A A r T k 0 u y c z P U w i G 0 I b W A F B L A Q I t A B Q A A g A I A G R g b 1 j b K x J 9 p A A A A P Y A A A A S A A A A A A A A A A A A A A A A A A A A A A B D b 2 5 m a W c v U G F j a 2 F n Z S 5 4 b W x Q S w E C L Q A U A A I A C A B k Y G 9 Y D 8 r p q 6 Q A A A D p A A A A E w A A A A A A A A A A A A A A A A D w A A A A W 0 N v b n R l b n R f V H l w Z X N d L n h t b F B L A Q I t A B Q A A g A I A G R g b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A 3 v Z 6 0 r a S q j k H b v 3 u S C i A A A A A A I A A A A A A B B m A A A A A Q A A I A A A A J m Y R J Y 7 4 2 0 x T N i c F / k N V 5 n B T O M 9 F m k u q c 2 m k 5 D M 8 o L 5 A A A A A A 6 A A A A A A g A A I A A A A N O Y v M 0 s k o u x Q x I 7 H X 8 e F q r d + e Q g X + W J V N Z 2 s G 3 P k 1 P 2 U A A A A M s R m N N g T l N o E X G 0 k H i u f n + r S s i P B D / r v A z 2 n y P / p N 0 D Z V b u A R s i + e z a M k z Z 6 R v x Q e X 9 s P I B t U p g l R G c b Y b e C x T N v + U B 1 8 b O v x X k 4 L w J t v R J Q A A A A G T c R Z 6 T V j X 5 W 0 n j a 2 3 r T F v F L W N 0 u L W 3 e B D Z w j t e b 6 L y 4 q s p H b U P k u h v F u Y s J 5 8 f U G N 4 i / j P z G L D / l 8 M f Z k 2 t o I = < / D a t a M a s h u p > 
</file>

<file path=customXml/itemProps1.xml><?xml version="1.0" encoding="utf-8"?>
<ds:datastoreItem xmlns:ds="http://schemas.openxmlformats.org/officeDocument/2006/customXml" ds:itemID="{78D40498-8567-41FF-A2B9-261DAD3340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MECFLUI402A</vt:lpstr>
      <vt:lpstr>FORMULAC802A</vt:lpstr>
      <vt:lpstr>DISEÑO602B</vt:lpstr>
      <vt:lpstr>DISEÑO602A</vt:lpstr>
      <vt:lpstr>DIBUJO202B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Palacios Pitalua</cp:lastModifiedBy>
  <cp:lastPrinted>2024-03-07T01:51:33Z</cp:lastPrinted>
  <dcterms:created xsi:type="dcterms:W3CDTF">2023-03-14T19:16:59Z</dcterms:created>
  <dcterms:modified xsi:type="dcterms:W3CDTF">2024-06-14T16:45:56Z</dcterms:modified>
</cp:coreProperties>
</file>