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13_ncr:1_{B71EBDC9-2657-460D-BCEF-BF2AAC7CC4EC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'2'!#REF!</definedName>
    <definedName name="_xlnm.Print_Area" localSheetId="2">'3'!$A$1:$N$19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3" l="1"/>
  <c r="N16" i="23"/>
  <c r="M28" i="23"/>
  <c r="K28" i="23"/>
  <c r="G28" i="23"/>
  <c r="F28" i="23"/>
  <c r="E27" i="23"/>
  <c r="H27" i="23" s="1"/>
  <c r="D27" i="23"/>
  <c r="C27" i="23"/>
  <c r="A27" i="23"/>
  <c r="E26" i="23"/>
  <c r="E28" i="23" s="1"/>
  <c r="D26" i="23"/>
  <c r="C26" i="23"/>
  <c r="A26" i="23"/>
  <c r="N28" i="23"/>
  <c r="N15" i="22"/>
  <c r="M28" i="22"/>
  <c r="K28" i="22"/>
  <c r="G28" i="22"/>
  <c r="F28" i="22"/>
  <c r="I27" i="22"/>
  <c r="J27" i="22" s="1"/>
  <c r="E27" i="22"/>
  <c r="H27" i="22" s="1"/>
  <c r="D27" i="22"/>
  <c r="C27" i="22"/>
  <c r="A27" i="22"/>
  <c r="I26" i="22"/>
  <c r="J26" i="22" s="1"/>
  <c r="E26" i="22"/>
  <c r="E28" i="22" s="1"/>
  <c r="D26" i="22"/>
  <c r="C26" i="22"/>
  <c r="A26" i="22"/>
  <c r="N17" i="22"/>
  <c r="L17" i="22"/>
  <c r="L15" i="22"/>
  <c r="N14" i="22"/>
  <c r="N28" i="22" s="1"/>
  <c r="L14" i="22"/>
  <c r="N15" i="10"/>
  <c r="N14" i="10"/>
  <c r="M28" i="10"/>
  <c r="K28" i="10"/>
  <c r="L28" i="10" s="1"/>
  <c r="G28" i="10"/>
  <c r="F28" i="10"/>
  <c r="E28" i="10"/>
  <c r="I28" i="10" s="1"/>
  <c r="J28" i="10" s="1"/>
  <c r="I27" i="10"/>
  <c r="J27" i="10" s="1"/>
  <c r="H27" i="10"/>
  <c r="E27" i="10"/>
  <c r="L27" i="10" s="1"/>
  <c r="D27" i="10"/>
  <c r="C27" i="10"/>
  <c r="A27" i="10"/>
  <c r="I26" i="10"/>
  <c r="J26" i="10" s="1"/>
  <c r="H26" i="10"/>
  <c r="E26" i="10"/>
  <c r="L26" i="10" s="1"/>
  <c r="D26" i="10"/>
  <c r="C26" i="10"/>
  <c r="A26" i="10"/>
  <c r="N17" i="10"/>
  <c r="L17" i="10"/>
  <c r="N16" i="10"/>
  <c r="L16" i="10"/>
  <c r="L15" i="10"/>
  <c r="N28" i="10"/>
  <c r="L14" i="10"/>
  <c r="N17" i="25"/>
  <c r="N16" i="25"/>
  <c r="N15" i="25"/>
  <c r="N14" i="25"/>
  <c r="L14" i="25"/>
  <c r="L15" i="25"/>
  <c r="L16" i="25"/>
  <c r="L20" i="25"/>
  <c r="L22" i="25"/>
  <c r="L23" i="25"/>
  <c r="L24" i="25"/>
  <c r="L25" i="25"/>
  <c r="C26" i="25"/>
  <c r="D26" i="25"/>
  <c r="E26" i="25"/>
  <c r="I26" i="25" s="1"/>
  <c r="J26" i="25" s="1"/>
  <c r="H26" i="25"/>
  <c r="L26" i="25"/>
  <c r="I28" i="23" l="1"/>
  <c r="J28" i="23" s="1"/>
  <c r="H28" i="23"/>
  <c r="L28" i="23"/>
  <c r="L27" i="23"/>
  <c r="I26" i="23"/>
  <c r="J26" i="23" s="1"/>
  <c r="I27" i="23"/>
  <c r="J27" i="23" s="1"/>
  <c r="L26" i="23"/>
  <c r="H26" i="23"/>
  <c r="I28" i="22"/>
  <c r="J28" i="22" s="1"/>
  <c r="L28" i="22"/>
  <c r="H28" i="22"/>
  <c r="L26" i="22"/>
  <c r="L27" i="22"/>
  <c r="H26" i="22"/>
  <c r="H28" i="10"/>
  <c r="L21" i="25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L17" i="25" l="1"/>
  <c r="L27" i="25"/>
  <c r="H27" i="25"/>
  <c r="E28" i="25"/>
  <c r="I28" i="25" l="1"/>
  <c r="J28" i="25" s="1"/>
  <c r="L28" i="25"/>
  <c r="H28" i="25"/>
  <c r="B37" i="25"/>
  <c r="B10" i="25"/>
  <c r="B37" i="23"/>
  <c r="B10" i="23"/>
  <c r="B37" i="22"/>
  <c r="B10" i="22"/>
  <c r="H8" i="25"/>
  <c r="H8" i="23"/>
  <c r="H8" i="10"/>
  <c r="H8" i="22"/>
  <c r="B10" i="10"/>
  <c r="B3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FB0947D-44BF-40A5-8AF3-37B86814AAE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A32CC79-9753-4CFA-A9E2-60BB2AEE1FF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E841376-86EA-437A-8BAF-AABDF235572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1AFBC3CE-DF53-461C-954E-19C6BB8F119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BDD0A221-F54E-45EB-B123-7893F156079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<sst xmlns="http://schemas.openxmlformats.org/spreadsheetml/2006/main" count="236" uniqueCount="49">
  <si>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</si>
  <si>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</si>
  <si>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</si>
  <si>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</si>
  <si>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</si>
  <si>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</si>
  <si>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</si>
  <si>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</si>
  <si>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</si>
  <si>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</si>
  <si>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</si>
  <si>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</si>
  <si>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</si>
  <si>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</si>
  <si>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</si>
  <si>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</si>
  <si>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</si>
  <si>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</si>
  <si>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</si>
  <si>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</si>
  <si>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</si>
  <si>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</si>
  <si>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</si>
  <si>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</si>
  <si>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</si>
  <si>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</si>
  <si>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</si>
  <si>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</si>
  <si>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</si>
  <si>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IINF</t>
  </si>
  <si>
    <t xml:space="preserve">DIVISIÓN DE INGENIERÍA </t>
  </si>
  <si>
    <t>ISC. MARCOS CAGAL ORTIZ</t>
  </si>
  <si>
    <t>FEVRERO . JUNIO 2024</t>
  </si>
  <si>
    <t>DESARROLLO SUSTENTABLE</t>
  </si>
  <si>
    <t>ARQUITECTURA DE COMPUTADORAS</t>
  </si>
  <si>
    <t>SISTEMAS DE INFORMACION DE MERCADOTECNIA</t>
  </si>
  <si>
    <t>CALIDAD DE SISTEMAS DE  INFORMACION</t>
  </si>
  <si>
    <t>210-A</t>
  </si>
  <si>
    <t>410-A</t>
  </si>
  <si>
    <t>607-B</t>
  </si>
  <si>
    <t>610-A</t>
  </si>
  <si>
    <t>IGE</t>
  </si>
  <si>
    <t>.</t>
  </si>
  <si>
    <t>S/E</t>
  </si>
  <si>
    <t xml:space="preserve"> - </t>
  </si>
  <si>
    <t>ISC. MARCOS  CAGAL ORTIZ</t>
  </si>
  <si>
    <t>Ii</t>
  </si>
  <si>
    <t>FEBRERO . JUNIO 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</si>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</sst>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8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3430B0B-093F-4819-883A-130D891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201E44-ADEA-412D-B455-34A3EDF80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76623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9A4A70A6-E520-4098-BCC4-2E028466F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4</xdr:row>
      <xdr:rowOff>85407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AAB920E-05FF-410E-8B26-C0B77AF1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2442" y="56031"/>
          <a:ext cx="1365837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76623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id="{831CF244-B168-4A80-B382-9DCF09CE8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5</xdr:row>
      <xdr:rowOff>65737</xdr:rowOff>
    </xdr:to>
    <xdr:pic>
      <xdr:nvPicPr>
        <xdr:cNvPr id="8" name="Imagen 7" descr="Inicio - TecNM Celaya">
          <a:extLst>
            <a:ext uri="{FF2B5EF4-FFF2-40B4-BE49-F238E27FC236}">
              <a16:creationId xmlns:a16="http://schemas.microsoft.com/office/drawing/2014/main" id="{4FF27ABF-AB27-4F7E-B95E-962586BA2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6723" cy="1486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5</xdr:row>
      <xdr:rowOff>74521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0CCC3E8-259B-4109-B675-446A4CCEB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2442" y="56031"/>
          <a:ext cx="1365837" cy="14390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5</xdr:row>
      <xdr:rowOff>65737</xdr:rowOff>
    </xdr:to>
    <xdr:pic>
      <xdr:nvPicPr>
        <xdr:cNvPr id="10" name="Imagen 9" descr="Inicio - TecNM Celaya">
          <a:extLst>
            <a:ext uri="{FF2B5EF4-FFF2-40B4-BE49-F238E27FC236}">
              <a16:creationId xmlns:a16="http://schemas.microsoft.com/office/drawing/2014/main" id="{B97D2B90-F815-4568-8400-A55119C6D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6723" cy="1486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B6" zoomScale="132" zoomScaleNormal="85" zoomScaleSheetLayoutView="100" workbookViewId="0">
      <selection activeCell="L9" sqref="L9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1.4609375" style="1" customWidth="1"/>
    <col min="15" max="16384" width="11.3828125" style="1"/>
  </cols>
  <sheetData>
    <row r="1" spans="1:14" ht="73.75" customHeight="1" x14ac:dyDescent="0.3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x14ac:dyDescent="0.3">
      <c r="A2" s="24"/>
      <c r="B2" s="24"/>
      <c r="C2" s="24"/>
      <c r="E2" s="24"/>
      <c r="F2" s="24"/>
      <c r="G2" s="24"/>
      <c r="H2" s="24"/>
      <c r="I2" s="24"/>
      <c r="J2" s="24"/>
      <c r="K2" s="24"/>
    </row>
    <row r="3" spans="1:14" x14ac:dyDescent="0.3">
      <c r="A3" s="45" t="s">
        <v>27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x14ac:dyDescent="0.3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3">
      <c r="A6" s="55" t="s">
        <v>30</v>
      </c>
      <c r="B6" s="55"/>
      <c r="C6" s="55"/>
      <c r="D6" s="55"/>
      <c r="E6" s="56" t="s">
        <v>28</v>
      </c>
      <c r="F6" s="56"/>
      <c r="G6" s="56"/>
      <c r="H6" s="56"/>
      <c r="I6" s="3"/>
      <c r="J6" s="3"/>
      <c r="K6" s="3"/>
      <c r="L6" s="3"/>
      <c r="M6" s="3"/>
      <c r="N6" s="3"/>
    </row>
    <row r="7" spans="1:14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4" ht="14.6" x14ac:dyDescent="0.4">
      <c r="A8" s="27" t="s">
        <v>2</v>
      </c>
      <c r="B8" s="47">
        <v>1</v>
      </c>
      <c r="C8" s="47"/>
      <c r="D8" s="12" t="s">
        <v>3</v>
      </c>
      <c r="E8" s="25">
        <v>4</v>
      </c>
      <c r="F8"/>
      <c r="G8" s="27" t="s">
        <v>4</v>
      </c>
      <c r="H8" s="25">
        <f ca="1">'1'!H8</f>
        <v>4</v>
      </c>
      <c r="I8" s="48" t="s">
        <v>5</v>
      </c>
      <c r="J8" s="48"/>
      <c r="K8" s="48"/>
      <c r="L8" s="47" t="s">
        <v>47</v>
      </c>
      <c r="M8" s="47"/>
      <c r="N8" s="47"/>
    </row>
    <row r="10" spans="1:14" x14ac:dyDescent="0.3">
      <c r="A10" s="27" t="s">
        <v>6</v>
      </c>
      <c r="B10" s="47" t="str">
        <f ca="1">'1'!B10</f>
        <v>L.I. SERGIO PELAYO VAQUERO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2.9" thickBot="1" x14ac:dyDescent="0.35">
      <c r="B11" s="23"/>
      <c r="C11" s="23"/>
      <c r="D11" s="1" t="s">
        <v>10</v>
      </c>
      <c r="E11" s="23"/>
      <c r="F11" s="23"/>
      <c r="G11" s="23"/>
      <c r="H11" s="23"/>
      <c r="I11" s="23"/>
      <c r="J11" s="23"/>
      <c r="K11" s="23"/>
    </row>
    <row r="12" spans="1:14" x14ac:dyDescent="0.3">
      <c r="A12" s="49" t="s">
        <v>7</v>
      </c>
      <c r="B12" s="39" t="s">
        <v>8</v>
      </c>
      <c r="C12" s="39" t="s">
        <v>9</v>
      </c>
      <c r="D12" s="51" t="s">
        <v>10</v>
      </c>
      <c r="E12" s="51" t="s">
        <v>11</v>
      </c>
      <c r="F12" s="51" t="s">
        <v>12</v>
      </c>
      <c r="G12" s="51"/>
      <c r="H12" s="51" t="s">
        <v>13</v>
      </c>
      <c r="I12" s="51" t="s">
        <v>14</v>
      </c>
      <c r="J12" s="51" t="s">
        <v>15</v>
      </c>
      <c r="K12" s="51" t="s">
        <v>16</v>
      </c>
      <c r="L12" s="51" t="s">
        <v>17</v>
      </c>
      <c r="M12" s="51" t="s">
        <v>18</v>
      </c>
      <c r="N12" s="53" t="s">
        <v>19</v>
      </c>
    </row>
    <row r="13" spans="1:14" x14ac:dyDescent="0.3">
      <c r="A13" s="50"/>
      <c r="B13" s="40"/>
      <c r="C13" s="40"/>
      <c r="D13" s="52"/>
      <c r="E13" s="52"/>
      <c r="F13" s="26" t="s">
        <v>20</v>
      </c>
      <c r="G13" s="26" t="s">
        <v>21</v>
      </c>
      <c r="H13" s="52"/>
      <c r="I13" s="52"/>
      <c r="J13" s="52"/>
      <c r="K13" s="52"/>
      <c r="L13" s="52"/>
      <c r="M13" s="52"/>
      <c r="N13" s="54"/>
    </row>
    <row r="14" spans="1:14" s="9" customFormat="1" x14ac:dyDescent="0.3">
      <c r="A14" s="22" t="s">
        <v>33</v>
      </c>
      <c r="B14" s="7" t="s">
        <v>19</v>
      </c>
      <c r="C14" s="7" t="s">
        <v>37</v>
      </c>
      <c r="D14" s="7" t="s">
        <v>29</v>
      </c>
      <c r="E14" s="7">
        <v>29</v>
      </c>
      <c r="F14" s="7">
        <v>27</v>
      </c>
      <c r="G14" s="20" t="s">
        <v>23</v>
      </c>
      <c r="H14" s="8" t="s">
        <v>23</v>
      </c>
      <c r="I14" s="7">
        <v>2</v>
      </c>
      <c r="J14" s="8"/>
      <c r="K14" s="7">
        <v>0</v>
      </c>
      <c r="L14" s="8">
        <f t="shared" ref="L14:L28" si="0">K14/E14</f>
        <v>0</v>
      </c>
      <c r="M14" s="21">
        <v>90</v>
      </c>
      <c r="N14" s="13">
        <f>24/29</f>
        <v>0.82758620689655171</v>
      </c>
    </row>
    <row r="15" spans="1:14" s="9" customFormat="1" x14ac:dyDescent="0.3">
      <c r="A15" s="22" t="s">
        <v>34</v>
      </c>
      <c r="B15" s="7" t="s">
        <v>19</v>
      </c>
      <c r="C15" s="7" t="s">
        <v>38</v>
      </c>
      <c r="D15" s="7" t="s">
        <v>29</v>
      </c>
      <c r="E15" s="7">
        <v>23</v>
      </c>
      <c r="F15" s="7">
        <v>22</v>
      </c>
      <c r="G15" s="7" t="s">
        <v>42</v>
      </c>
      <c r="H15" s="8"/>
      <c r="I15" s="7">
        <v>1</v>
      </c>
      <c r="J15" s="8"/>
      <c r="K15" s="7">
        <v>0</v>
      </c>
      <c r="L15" s="8">
        <f t="shared" si="0"/>
        <v>0</v>
      </c>
      <c r="M15" s="21">
        <v>95</v>
      </c>
      <c r="N15" s="13">
        <f>21/23</f>
        <v>0.91304347826086951</v>
      </c>
    </row>
    <row r="16" spans="1:14" s="9" customFormat="1" ht="24.9" x14ac:dyDescent="0.3">
      <c r="A16" s="22" t="s">
        <v>35</v>
      </c>
      <c r="B16" s="7" t="s">
        <v>19</v>
      </c>
      <c r="C16" s="7" t="s">
        <v>39</v>
      </c>
      <c r="D16" s="7" t="s">
        <v>41</v>
      </c>
      <c r="E16" s="7">
        <v>17</v>
      </c>
      <c r="F16" s="7">
        <v>16</v>
      </c>
      <c r="G16" s="7"/>
      <c r="H16" s="8"/>
      <c r="I16" s="7">
        <v>1</v>
      </c>
      <c r="J16" s="8"/>
      <c r="K16" s="7">
        <v>0</v>
      </c>
      <c r="L16" s="8">
        <f t="shared" si="0"/>
        <v>0</v>
      </c>
      <c r="M16" s="21">
        <v>94</v>
      </c>
      <c r="N16" s="13">
        <f>16/17</f>
        <v>0.94117647058823528</v>
      </c>
    </row>
    <row r="17" spans="1:14" s="9" customFormat="1" x14ac:dyDescent="0.3">
      <c r="A17" s="22" t="s">
        <v>36</v>
      </c>
      <c r="B17" s="7" t="s">
        <v>19</v>
      </c>
      <c r="C17" s="7" t="s">
        <v>40</v>
      </c>
      <c r="D17" s="7" t="s">
        <v>29</v>
      </c>
      <c r="E17" s="7">
        <v>23</v>
      </c>
      <c r="F17" s="7">
        <v>21</v>
      </c>
      <c r="G17" s="7"/>
      <c r="H17" s="8"/>
      <c r="I17" s="7">
        <v>2</v>
      </c>
      <c r="J17" s="8"/>
      <c r="K17" s="7">
        <v>0</v>
      </c>
      <c r="L17" s="8">
        <f t="shared" si="0"/>
        <v>0</v>
      </c>
      <c r="M17" s="28">
        <v>83</v>
      </c>
      <c r="N17" s="13">
        <f>18/23</f>
        <v>0.78260869565217395</v>
      </c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86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>
        <f>AVERAGE(M14:M27)</f>
        <v>90.5</v>
      </c>
      <c r="N28" s="17">
        <f>AVERAGE(N14:N27)</f>
        <v>0.86610371284945753</v>
      </c>
    </row>
    <row r="30" spans="1:14" ht="120" customHeight="1" x14ac:dyDescent="0.3">
      <c r="A30" s="43" t="s">
        <v>24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3">
      <c r="A32" s="10"/>
    </row>
    <row r="33" spans="1:10" x14ac:dyDescent="0.3">
      <c r="B33" s="44" t="s">
        <v>25</v>
      </c>
      <c r="C33" s="44"/>
      <c r="D33" s="44"/>
      <c r="G33" s="45" t="s">
        <v>26</v>
      </c>
      <c r="H33" s="45"/>
      <c r="I33" s="45"/>
      <c r="J33" s="45"/>
    </row>
    <row r="34" spans="1:10" ht="62.25" customHeight="1" x14ac:dyDescent="0.3">
      <c r="B34" s="46"/>
      <c r="C34" s="46"/>
      <c r="D34" s="46"/>
      <c r="G34" s="47"/>
      <c r="H34" s="47"/>
      <c r="I34" s="47"/>
      <c r="J34" s="47"/>
    </row>
    <row r="35" spans="1:10" hidden="1" x14ac:dyDescent="0.3">
      <c r="A35" s="41" t="e">
        <v>#REF!</v>
      </c>
      <c r="B35" s="41"/>
      <c r="C35" s="23"/>
      <c r="E35" s="41"/>
      <c r="F35" s="41"/>
      <c r="G35" s="41"/>
      <c r="H35" s="41"/>
    </row>
    <row r="36" spans="1:10" hidden="1" x14ac:dyDescent="0.3"/>
    <row r="37" spans="1:10" ht="45" customHeight="1" x14ac:dyDescent="0.3">
      <c r="B37" s="42" t="str">
        <f ca="1">B10</f>
        <v>L.I. SERGIO PELAYO VAQUERO</v>
      </c>
      <c r="C37" s="42"/>
      <c r="D37" s="42"/>
      <c r="E37" s="11"/>
      <c r="F37" s="11"/>
      <c r="G37" s="42" t="s">
        <v>45</v>
      </c>
      <c r="H37" s="42"/>
      <c r="I37" s="42"/>
      <c r="J37" s="42"/>
    </row>
  </sheetData>
  <mergeCells count="31">
    <mergeCell ref="A3:N3"/>
    <mergeCell ref="A5:N5"/>
    <mergeCell ref="A6:D6"/>
    <mergeCell ref="E6:H6"/>
    <mergeCell ref="B1:N1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C12:C13"/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165" zoomScaleNormal="85" zoomScaleSheetLayoutView="100" workbookViewId="0">
      <selection activeCell="A10" sqref="A1:XFD1048576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1.4609375" style="1" customWidth="1"/>
    <col min="15" max="16384" width="11.3828125" style="1"/>
  </cols>
  <sheetData>
    <row r="1" spans="1:14" ht="73.75" customHeight="1" x14ac:dyDescent="0.3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x14ac:dyDescent="0.3">
      <c r="A2" s="30"/>
      <c r="B2" s="30"/>
      <c r="C2" s="30"/>
      <c r="E2" s="30"/>
      <c r="F2" s="30"/>
      <c r="G2" s="30"/>
      <c r="H2" s="30"/>
      <c r="I2" s="30"/>
      <c r="J2" s="30"/>
      <c r="K2" s="30"/>
    </row>
    <row r="3" spans="1:14" x14ac:dyDescent="0.3">
      <c r="A3" s="45" t="s">
        <v>27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4" x14ac:dyDescent="0.3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3">
      <c r="A6" s="55" t="s">
        <v>30</v>
      </c>
      <c r="B6" s="55"/>
      <c r="C6" s="55"/>
      <c r="D6" s="55"/>
      <c r="E6" s="56" t="s">
        <v>28</v>
      </c>
      <c r="F6" s="56"/>
      <c r="G6" s="56"/>
      <c r="H6" s="56"/>
      <c r="I6" s="3"/>
      <c r="J6" s="3"/>
      <c r="K6" s="3"/>
      <c r="L6" s="3"/>
      <c r="M6" s="3"/>
      <c r="N6" s="3"/>
    </row>
    <row r="7" spans="1:14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4" ht="14.6" x14ac:dyDescent="0.4">
      <c r="A8" s="33" t="s">
        <v>2</v>
      </c>
      <c r="B8" s="47">
        <v>2</v>
      </c>
      <c r="C8" s="47"/>
      <c r="D8" s="12" t="s">
        <v>3</v>
      </c>
      <c r="E8" s="31">
        <v>4</v>
      </c>
      <c r="F8"/>
      <c r="G8" s="33" t="s">
        <v>4</v>
      </c>
      <c r="H8" s="31">
        <f ca="1">'1'!H8</f>
        <v>4</v>
      </c>
      <c r="I8" s="48" t="s">
        <v>5</v>
      </c>
      <c r="J8" s="48"/>
      <c r="K8" s="48"/>
      <c r="L8" s="47" t="s">
        <v>47</v>
      </c>
      <c r="M8" s="47"/>
      <c r="N8" s="47"/>
    </row>
    <row r="10" spans="1:14" x14ac:dyDescent="0.3">
      <c r="A10" s="33" t="s">
        <v>6</v>
      </c>
      <c r="B10" s="47" t="str">
        <f ca="1">'1'!B10</f>
        <v>L.I. SERGIO PELAYO VAQUERO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2.9" thickBot="1" x14ac:dyDescent="0.35">
      <c r="B11" s="29"/>
      <c r="C11" s="29"/>
      <c r="D11" s="1" t="s">
        <v>10</v>
      </c>
      <c r="E11" s="29"/>
      <c r="F11" s="29"/>
      <c r="G11" s="29"/>
      <c r="H11" s="29"/>
      <c r="I11" s="29"/>
      <c r="J11" s="29"/>
      <c r="K11" s="29"/>
    </row>
    <row r="12" spans="1:14" x14ac:dyDescent="0.3">
      <c r="A12" s="49" t="s">
        <v>7</v>
      </c>
      <c r="B12" s="39" t="s">
        <v>8</v>
      </c>
      <c r="C12" s="39" t="s">
        <v>9</v>
      </c>
      <c r="D12" s="51" t="s">
        <v>10</v>
      </c>
      <c r="E12" s="51" t="s">
        <v>11</v>
      </c>
      <c r="F12" s="51" t="s">
        <v>12</v>
      </c>
      <c r="G12" s="51"/>
      <c r="H12" s="51" t="s">
        <v>13</v>
      </c>
      <c r="I12" s="51" t="s">
        <v>14</v>
      </c>
      <c r="J12" s="51" t="s">
        <v>15</v>
      </c>
      <c r="K12" s="51" t="s">
        <v>16</v>
      </c>
      <c r="L12" s="51" t="s">
        <v>17</v>
      </c>
      <c r="M12" s="51" t="s">
        <v>18</v>
      </c>
      <c r="N12" s="53" t="s">
        <v>19</v>
      </c>
    </row>
    <row r="13" spans="1:14" x14ac:dyDescent="0.3">
      <c r="A13" s="50"/>
      <c r="B13" s="40"/>
      <c r="C13" s="40"/>
      <c r="D13" s="52"/>
      <c r="E13" s="52"/>
      <c r="F13" s="32" t="s">
        <v>20</v>
      </c>
      <c r="G13" s="32" t="s">
        <v>21</v>
      </c>
      <c r="H13" s="52"/>
      <c r="I13" s="52"/>
      <c r="J13" s="52"/>
      <c r="K13" s="52"/>
      <c r="L13" s="52"/>
      <c r="M13" s="52"/>
      <c r="N13" s="54"/>
    </row>
    <row r="14" spans="1:14" s="9" customFormat="1" x14ac:dyDescent="0.3">
      <c r="A14" s="22" t="s">
        <v>33</v>
      </c>
      <c r="B14" s="7" t="s">
        <v>46</v>
      </c>
      <c r="C14" s="7" t="s">
        <v>37</v>
      </c>
      <c r="D14" s="7" t="s">
        <v>29</v>
      </c>
      <c r="E14" s="7">
        <v>29</v>
      </c>
      <c r="F14" s="7">
        <v>26</v>
      </c>
      <c r="G14" s="20" t="s">
        <v>23</v>
      </c>
      <c r="H14" s="8" t="s">
        <v>23</v>
      </c>
      <c r="I14" s="7">
        <v>3</v>
      </c>
      <c r="J14" s="8"/>
      <c r="K14" s="7">
        <v>0</v>
      </c>
      <c r="L14" s="8">
        <f t="shared" ref="L14:L28" si="0">K14/E14</f>
        <v>0</v>
      </c>
      <c r="M14" s="21">
        <v>76</v>
      </c>
      <c r="N14" s="13">
        <f>24/29</f>
        <v>0.82758620689655171</v>
      </c>
    </row>
    <row r="15" spans="1:14" s="9" customFormat="1" x14ac:dyDescent="0.3">
      <c r="A15" s="22" t="s">
        <v>34</v>
      </c>
      <c r="B15" s="7" t="s">
        <v>46</v>
      </c>
      <c r="C15" s="7" t="s">
        <v>38</v>
      </c>
      <c r="D15" s="7" t="s">
        <v>29</v>
      </c>
      <c r="E15" s="7">
        <v>23</v>
      </c>
      <c r="F15" s="7">
        <v>20</v>
      </c>
      <c r="G15" s="7" t="s">
        <v>42</v>
      </c>
      <c r="H15" s="8"/>
      <c r="I15" s="7">
        <v>3</v>
      </c>
      <c r="J15" s="8"/>
      <c r="K15" s="7">
        <v>0</v>
      </c>
      <c r="L15" s="8">
        <f t="shared" si="0"/>
        <v>0</v>
      </c>
      <c r="M15" s="21">
        <v>82</v>
      </c>
      <c r="N15" s="13">
        <f>17/23</f>
        <v>0.73913043478260865</v>
      </c>
    </row>
    <row r="16" spans="1:14" s="9" customFormat="1" ht="24.9" x14ac:dyDescent="0.3">
      <c r="A16" s="22" t="s">
        <v>35</v>
      </c>
      <c r="B16" s="7" t="s">
        <v>43</v>
      </c>
      <c r="C16" s="7" t="s">
        <v>39</v>
      </c>
      <c r="D16" s="7" t="s">
        <v>41</v>
      </c>
      <c r="E16" s="7">
        <v>17</v>
      </c>
      <c r="F16" s="7" t="s">
        <v>44</v>
      </c>
      <c r="G16" s="7"/>
      <c r="H16" s="8"/>
      <c r="I16" s="7" t="s">
        <v>44</v>
      </c>
      <c r="J16" s="8"/>
      <c r="K16" s="7" t="s">
        <v>44</v>
      </c>
      <c r="L16" s="7" t="s">
        <v>44</v>
      </c>
      <c r="M16" s="7" t="s">
        <v>44</v>
      </c>
      <c r="N16" s="7" t="s">
        <v>44</v>
      </c>
    </row>
    <row r="17" spans="1:14" s="9" customFormat="1" x14ac:dyDescent="0.3">
      <c r="A17" s="22" t="s">
        <v>36</v>
      </c>
      <c r="B17" s="7" t="s">
        <v>46</v>
      </c>
      <c r="C17" s="7" t="s">
        <v>40</v>
      </c>
      <c r="D17" s="7" t="s">
        <v>29</v>
      </c>
      <c r="E17" s="7">
        <v>23</v>
      </c>
      <c r="F17" s="7">
        <v>21</v>
      </c>
      <c r="G17" s="7"/>
      <c r="H17" s="8"/>
      <c r="I17" s="7">
        <v>2</v>
      </c>
      <c r="J17" s="8"/>
      <c r="K17" s="7">
        <v>0</v>
      </c>
      <c r="L17" s="8">
        <f t="shared" si="0"/>
        <v>0</v>
      </c>
      <c r="M17" s="28">
        <v>77</v>
      </c>
      <c r="N17" s="13">
        <f>18/23</f>
        <v>0.78260869565217395</v>
      </c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67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>
        <f>AVERAGE(M14:M27)</f>
        <v>78.333333333333329</v>
      </c>
      <c r="N28" s="17">
        <f>AVERAGE(N14:N27)</f>
        <v>0.78310844577711147</v>
      </c>
    </row>
    <row r="30" spans="1:14" ht="120" customHeight="1" x14ac:dyDescent="0.3">
      <c r="A30" s="43" t="s">
        <v>24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3">
      <c r="A32" s="10"/>
    </row>
    <row r="33" spans="1:10" x14ac:dyDescent="0.3">
      <c r="B33" s="44" t="s">
        <v>25</v>
      </c>
      <c r="C33" s="44"/>
      <c r="D33" s="44"/>
      <c r="G33" s="45" t="s">
        <v>26</v>
      </c>
      <c r="H33" s="45"/>
      <c r="I33" s="45"/>
      <c r="J33" s="45"/>
    </row>
    <row r="34" spans="1:10" ht="62.25" customHeight="1" x14ac:dyDescent="0.3">
      <c r="B34" s="46"/>
      <c r="C34" s="46"/>
      <c r="D34" s="46"/>
      <c r="G34" s="47"/>
      <c r="H34" s="47"/>
      <c r="I34" s="47"/>
      <c r="J34" s="47"/>
    </row>
    <row r="35" spans="1:10" hidden="1" x14ac:dyDescent="0.3">
      <c r="A35" s="41" t="e">
        <v>#REF!</v>
      </c>
      <c r="B35" s="41"/>
      <c r="C35" s="29"/>
      <c r="E35" s="41"/>
      <c r="F35" s="41"/>
      <c r="G35" s="41"/>
      <c r="H35" s="41"/>
    </row>
    <row r="36" spans="1:10" hidden="1" x14ac:dyDescent="0.3"/>
    <row r="37" spans="1:10" ht="45" customHeight="1" x14ac:dyDescent="0.3">
      <c r="B37" s="42" t="str">
        <f ca="1">B10</f>
        <v>L.I. SERGIO PELAYO VAQUERO</v>
      </c>
      <c r="C37" s="42"/>
      <c r="D37" s="42"/>
      <c r="E37" s="11"/>
      <c r="F37" s="11"/>
      <c r="G37" s="42" t="s">
        <v>31</v>
      </c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M12:M13"/>
    <mergeCell ref="N12:N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3" zoomScale="142" zoomScaleNormal="85" zoomScaleSheetLayoutView="100" workbookViewId="0">
      <selection activeCell="D16" sqref="D16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1.4609375" style="1" customWidth="1"/>
    <col min="15" max="16384" width="11.3828125" style="1"/>
  </cols>
  <sheetData>
    <row r="1" spans="1:14" ht="73.75" customHeight="1" x14ac:dyDescent="0.3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x14ac:dyDescent="0.3">
      <c r="A2" s="34"/>
      <c r="B2" s="34"/>
      <c r="C2" s="34"/>
      <c r="E2" s="34"/>
      <c r="F2" s="34"/>
      <c r="G2" s="34"/>
      <c r="H2" s="34"/>
      <c r="I2" s="34"/>
      <c r="J2" s="34"/>
      <c r="K2" s="34"/>
    </row>
    <row r="3" spans="1:14" x14ac:dyDescent="0.3">
      <c r="A3" s="45" t="s">
        <v>27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x14ac:dyDescent="0.3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4" x14ac:dyDescent="0.3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3">
      <c r="A6" s="55" t="s">
        <v>30</v>
      </c>
      <c r="B6" s="55"/>
      <c r="C6" s="55"/>
      <c r="D6" s="55"/>
      <c r="E6" s="56" t="s">
        <v>28</v>
      </c>
      <c r="F6" s="56"/>
      <c r="G6" s="56"/>
      <c r="H6" s="56"/>
      <c r="I6" s="3"/>
      <c r="J6" s="3"/>
      <c r="K6" s="3"/>
      <c r="L6" s="3"/>
      <c r="M6" s="3"/>
      <c r="N6" s="3"/>
    </row>
    <row r="7" spans="1:14" x14ac:dyDescent="0.3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4" ht="14.6" x14ac:dyDescent="0.4">
      <c r="A8" s="35" t="s">
        <v>2</v>
      </c>
      <c r="B8" s="47">
        <v>3</v>
      </c>
      <c r="C8" s="47"/>
      <c r="D8" s="12" t="s">
        <v>3</v>
      </c>
      <c r="E8" s="36">
        <v>4</v>
      </c>
      <c r="F8"/>
      <c r="G8" s="35" t="s">
        <v>4</v>
      </c>
      <c r="H8" s="36">
        <f ca="1">'1'!H8</f>
        <v>4</v>
      </c>
      <c r="I8" s="48" t="s">
        <v>5</v>
      </c>
      <c r="J8" s="48"/>
      <c r="K8" s="48"/>
      <c r="L8" s="47" t="s">
        <v>47</v>
      </c>
      <c r="M8" s="47"/>
      <c r="N8" s="47"/>
    </row>
    <row r="10" spans="1:14" x14ac:dyDescent="0.3">
      <c r="A10" s="35" t="s">
        <v>6</v>
      </c>
      <c r="B10" s="47" t="str">
        <f ca="1">'1'!B10</f>
        <v>L.I. SERGIO PELAYO VAQUERO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2.9" thickBot="1" x14ac:dyDescent="0.35">
      <c r="B11" s="38"/>
      <c r="C11" s="38"/>
      <c r="D11" s="1" t="s">
        <v>10</v>
      </c>
      <c r="E11" s="38"/>
      <c r="F11" s="38"/>
      <c r="G11" s="38"/>
      <c r="H11" s="38"/>
      <c r="I11" s="38"/>
      <c r="J11" s="38"/>
      <c r="K11" s="38"/>
    </row>
    <row r="12" spans="1:14" x14ac:dyDescent="0.3">
      <c r="A12" s="49" t="s">
        <v>7</v>
      </c>
      <c r="B12" s="39" t="s">
        <v>8</v>
      </c>
      <c r="C12" s="39" t="s">
        <v>9</v>
      </c>
      <c r="D12" s="51" t="s">
        <v>10</v>
      </c>
      <c r="E12" s="51" t="s">
        <v>11</v>
      </c>
      <c r="F12" s="51" t="s">
        <v>12</v>
      </c>
      <c r="G12" s="51"/>
      <c r="H12" s="51" t="s">
        <v>13</v>
      </c>
      <c r="I12" s="51" t="s">
        <v>14</v>
      </c>
      <c r="J12" s="51" t="s">
        <v>15</v>
      </c>
      <c r="K12" s="51" t="s">
        <v>16</v>
      </c>
      <c r="L12" s="51" t="s">
        <v>17</v>
      </c>
      <c r="M12" s="51" t="s">
        <v>18</v>
      </c>
      <c r="N12" s="53" t="s">
        <v>19</v>
      </c>
    </row>
    <row r="13" spans="1:14" x14ac:dyDescent="0.3">
      <c r="A13" s="50"/>
      <c r="B13" s="40"/>
      <c r="C13" s="40"/>
      <c r="D13" s="52"/>
      <c r="E13" s="52"/>
      <c r="F13" s="37" t="s">
        <v>20</v>
      </c>
      <c r="G13" s="37" t="s">
        <v>21</v>
      </c>
      <c r="H13" s="52"/>
      <c r="I13" s="52"/>
      <c r="J13" s="52"/>
      <c r="K13" s="52"/>
      <c r="L13" s="52"/>
      <c r="M13" s="52"/>
      <c r="N13" s="54"/>
    </row>
    <row r="14" spans="1:14" s="9" customFormat="1" x14ac:dyDescent="0.3">
      <c r="A14" s="22" t="s">
        <v>33</v>
      </c>
      <c r="B14" s="7" t="s">
        <v>43</v>
      </c>
      <c r="C14" s="7" t="s">
        <v>37</v>
      </c>
      <c r="D14" s="7" t="s">
        <v>29</v>
      </c>
      <c r="E14" s="7">
        <v>29</v>
      </c>
      <c r="F14" s="7" t="s">
        <v>44</v>
      </c>
      <c r="G14" s="7"/>
      <c r="H14" s="8"/>
      <c r="I14" s="7" t="s">
        <v>44</v>
      </c>
      <c r="J14" s="8"/>
      <c r="K14" s="7" t="s">
        <v>44</v>
      </c>
      <c r="L14" s="7" t="s">
        <v>44</v>
      </c>
      <c r="M14" s="7" t="s">
        <v>44</v>
      </c>
      <c r="N14" s="7" t="s">
        <v>44</v>
      </c>
    </row>
    <row r="15" spans="1:14" s="9" customFormat="1" x14ac:dyDescent="0.3">
      <c r="A15" s="22" t="s">
        <v>34</v>
      </c>
      <c r="B15" s="7" t="s">
        <v>43</v>
      </c>
      <c r="C15" s="7" t="s">
        <v>38</v>
      </c>
      <c r="D15" s="7" t="s">
        <v>29</v>
      </c>
      <c r="E15" s="7">
        <v>23</v>
      </c>
      <c r="F15" s="7" t="s">
        <v>44</v>
      </c>
      <c r="G15" s="7"/>
      <c r="H15" s="8"/>
      <c r="I15" s="7" t="s">
        <v>44</v>
      </c>
      <c r="J15" s="8"/>
      <c r="K15" s="7" t="s">
        <v>44</v>
      </c>
      <c r="L15" s="7" t="s">
        <v>44</v>
      </c>
      <c r="M15" s="7" t="s">
        <v>44</v>
      </c>
      <c r="N15" s="7" t="s">
        <v>44</v>
      </c>
    </row>
    <row r="16" spans="1:14" s="9" customFormat="1" ht="24.9" x14ac:dyDescent="0.3">
      <c r="A16" s="22" t="s">
        <v>35</v>
      </c>
      <c r="B16" s="7" t="s">
        <v>48</v>
      </c>
      <c r="C16" s="7" t="s">
        <v>39</v>
      </c>
      <c r="D16" s="7" t="s">
        <v>41</v>
      </c>
      <c r="E16" s="7">
        <v>17</v>
      </c>
      <c r="F16" s="7">
        <v>16</v>
      </c>
      <c r="G16" s="7"/>
      <c r="H16" s="8"/>
      <c r="I16" s="7">
        <v>1</v>
      </c>
      <c r="J16" s="8"/>
      <c r="K16" s="7">
        <v>0</v>
      </c>
      <c r="L16" s="8">
        <f t="shared" ref="L14:L28" si="0">K16/E16</f>
        <v>0</v>
      </c>
      <c r="M16" s="7">
        <v>79</v>
      </c>
      <c r="N16" s="13">
        <f>13/17</f>
        <v>0.76470588235294112</v>
      </c>
    </row>
    <row r="17" spans="1:14" s="9" customFormat="1" x14ac:dyDescent="0.3">
      <c r="A17" s="22" t="s">
        <v>36</v>
      </c>
      <c r="B17" s="7" t="s">
        <v>43</v>
      </c>
      <c r="C17" s="7" t="s">
        <v>40</v>
      </c>
      <c r="D17" s="7" t="s">
        <v>29</v>
      </c>
      <c r="E17" s="7">
        <v>23</v>
      </c>
      <c r="F17" s="7" t="s">
        <v>44</v>
      </c>
      <c r="G17" s="7"/>
      <c r="H17" s="8"/>
      <c r="I17" s="7" t="s">
        <v>44</v>
      </c>
      <c r="J17" s="8"/>
      <c r="K17" s="7" t="s">
        <v>44</v>
      </c>
      <c r="L17" s="7" t="s">
        <v>44</v>
      </c>
      <c r="M17" s="7" t="s">
        <v>44</v>
      </c>
      <c r="N17" s="7" t="s">
        <v>44</v>
      </c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16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>
        <f>AVERAGE(M14:M27)</f>
        <v>79</v>
      </c>
      <c r="N28" s="17">
        <f>AVERAGE(N14:N27)</f>
        <v>0.76470588235294112</v>
      </c>
    </row>
    <row r="30" spans="1:14" ht="120" customHeight="1" x14ac:dyDescent="0.3">
      <c r="A30" s="43" t="s">
        <v>24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3">
      <c r="A32" s="10"/>
    </row>
    <row r="33" spans="1:10" x14ac:dyDescent="0.3">
      <c r="B33" s="44" t="s">
        <v>25</v>
      </c>
      <c r="C33" s="44"/>
      <c r="D33" s="44"/>
      <c r="G33" s="45" t="s">
        <v>26</v>
      </c>
      <c r="H33" s="45"/>
      <c r="I33" s="45"/>
      <c r="J33" s="45"/>
    </row>
    <row r="34" spans="1:10" ht="62.25" customHeight="1" x14ac:dyDescent="0.3">
      <c r="B34" s="46"/>
      <c r="C34" s="46"/>
      <c r="D34" s="46"/>
      <c r="G34" s="47"/>
      <c r="H34" s="47"/>
      <c r="I34" s="47"/>
      <c r="J34" s="47"/>
    </row>
    <row r="35" spans="1:10" hidden="1" x14ac:dyDescent="0.3">
      <c r="A35" s="41" t="e">
        <v>#REF!</v>
      </c>
      <c r="B35" s="41"/>
      <c r="C35" s="38"/>
      <c r="E35" s="41"/>
      <c r="F35" s="41"/>
      <c r="G35" s="41"/>
      <c r="H35" s="41"/>
    </row>
    <row r="36" spans="1:10" hidden="1" x14ac:dyDescent="0.3"/>
    <row r="37" spans="1:10" ht="45" customHeight="1" x14ac:dyDescent="0.3">
      <c r="B37" s="42" t="str">
        <f ca="1">B10</f>
        <v>L.I. SERGIO PELAYO VAQUERO</v>
      </c>
      <c r="C37" s="42"/>
      <c r="D37" s="42"/>
      <c r="E37" s="11"/>
      <c r="F37" s="11"/>
      <c r="G37" s="42" t="s">
        <v>31</v>
      </c>
      <c r="H37" s="42"/>
      <c r="I37" s="42"/>
      <c r="J37" s="42"/>
    </row>
  </sheetData>
  <mergeCells count="31">
    <mergeCell ref="L12:L13"/>
    <mergeCell ref="M12:M13"/>
    <mergeCell ref="B34:D34"/>
    <mergeCell ref="G34:J34"/>
    <mergeCell ref="B37:D37"/>
    <mergeCell ref="G37:J37"/>
    <mergeCell ref="F12:G12"/>
    <mergeCell ref="H12:H13"/>
    <mergeCell ref="I12:I13"/>
    <mergeCell ref="J12:J13"/>
    <mergeCell ref="K12:K13"/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N12:N13"/>
    <mergeCell ref="A30:N30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E5" zoomScale="139" zoomScaleNormal="85" zoomScaleSheetLayoutView="100" workbookViewId="0">
      <selection activeCell="F8" sqref="F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3">
      <c r="A6" s="55"/>
      <c r="B6" s="55"/>
      <c r="C6" s="55"/>
      <c r="D6" s="55"/>
      <c r="E6" s="56"/>
      <c r="F6" s="56"/>
      <c r="G6" s="56"/>
      <c r="H6" s="5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47"/>
      <c r="C8" s="47"/>
      <c r="D8" s="12"/>
      <c r="E8" s="18"/>
      <c r="F8"/>
      <c r="G8" s="4"/>
      <c r="H8" s="18"/>
      <c r="I8" s="48"/>
      <c r="J8" s="48"/>
      <c r="K8" s="48"/>
      <c r="L8" s="47"/>
      <c r="M8" s="47"/>
      <c r="N8" s="47"/>
    </row>
    <row r="10" spans="1:14" x14ac:dyDescent="0.3">
      <c r="A10" s="4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9"/>
      <c r="B12" s="39"/>
      <c r="C12" s="39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3"/>
    </row>
    <row r="13" spans="1:14" x14ac:dyDescent="0.3">
      <c r="A13" s="50"/>
      <c r="B13" s="40"/>
      <c r="C13" s="40"/>
      <c r="D13" s="52"/>
      <c r="E13" s="52"/>
      <c r="F13" s="6"/>
      <c r="G13" s="6"/>
      <c r="H13" s="52"/>
      <c r="I13" s="52"/>
      <c r="J13" s="52"/>
      <c r="K13" s="52"/>
      <c r="L13" s="52"/>
      <c r="M13" s="52"/>
      <c r="N13" s="54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9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9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9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9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ht="16.5" customHeigh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ht="12.9" thickBot="1" x14ac:dyDescent="0.35">
      <c r="A28" s="14"/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3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3">
      <c r="A32" s="10"/>
    </row>
    <row r="33" spans="1:10" x14ac:dyDescent="0.3">
      <c r="B33" s="44"/>
      <c r="C33" s="44"/>
      <c r="D33" s="44"/>
      <c r="G33" s="45"/>
      <c r="H33" s="45"/>
      <c r="I33" s="45"/>
      <c r="J33" s="45"/>
    </row>
    <row r="34" spans="1:10" ht="62.25" customHeight="1" x14ac:dyDescent="0.3">
      <c r="B34" s="46"/>
      <c r="C34" s="46"/>
      <c r="D34" s="46"/>
      <c r="G34" s="47"/>
      <c r="H34" s="47"/>
      <c r="I34" s="47"/>
      <c r="J34" s="47"/>
    </row>
    <row r="35" spans="1:10" hidden="1" x14ac:dyDescent="0.3">
      <c r="A35" s="41"/>
      <c r="B35" s="41"/>
      <c r="C35" s="5"/>
      <c r="E35" s="41"/>
      <c r="F35" s="41"/>
      <c r="G35" s="41"/>
      <c r="H35" s="41"/>
    </row>
    <row r="36" spans="1:10" hidden="1" x14ac:dyDescent="0.3"/>
    <row r="37" spans="1:10" ht="45" customHeight="1" x14ac:dyDescent="0.3">
      <c r="B37" s="42"/>
      <c r="C37" s="42"/>
      <c r="D37" s="42"/>
      <c r="E37" s="11"/>
      <c r="F37" s="11"/>
      <c r="G37" s="42"/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5" zoomScaleNormal="115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5" t="s">
        <v>27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3">
      <c r="A6" s="55" t="s">
        <v>30</v>
      </c>
      <c r="B6" s="55"/>
      <c r="C6" s="55"/>
      <c r="D6" s="55"/>
      <c r="E6" s="56" t="s">
        <v>28</v>
      </c>
      <c r="F6" s="56"/>
      <c r="G6" s="56"/>
      <c r="H6" s="5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2</v>
      </c>
      <c r="B8" s="47">
        <v>1</v>
      </c>
      <c r="C8" s="47"/>
      <c r="D8" s="12" t="s">
        <v>3</v>
      </c>
      <c r="E8" s="18">
        <v>4</v>
      </c>
      <c r="F8"/>
      <c r="G8" s="4" t="s">
        <v>4</v>
      </c>
      <c r="H8" s="18">
        <f ca="1">'1'!H8</f>
        <v>4</v>
      </c>
      <c r="I8" s="48" t="s">
        <v>5</v>
      </c>
      <c r="J8" s="48"/>
      <c r="K8" s="48"/>
      <c r="L8" s="47" t="s">
        <v>32</v>
      </c>
      <c r="M8" s="47"/>
      <c r="N8" s="47"/>
    </row>
    <row r="10" spans="1:14" x14ac:dyDescent="0.3">
      <c r="A10" s="4" t="s">
        <v>6</v>
      </c>
      <c r="B10" s="47" t="str">
        <f ca="1">'1'!B10</f>
        <v>L.I. SERGIO PELAYO VAQUERO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9" t="s">
        <v>7</v>
      </c>
      <c r="B12" s="39" t="s">
        <v>8</v>
      </c>
      <c r="C12" s="39" t="s">
        <v>9</v>
      </c>
      <c r="D12" s="51" t="s">
        <v>10</v>
      </c>
      <c r="E12" s="51" t="s">
        <v>11</v>
      </c>
      <c r="F12" s="51" t="s">
        <v>12</v>
      </c>
      <c r="G12" s="51"/>
      <c r="H12" s="51" t="s">
        <v>13</v>
      </c>
      <c r="I12" s="51" t="s">
        <v>14</v>
      </c>
      <c r="J12" s="51" t="s">
        <v>15</v>
      </c>
      <c r="K12" s="51" t="s">
        <v>16</v>
      </c>
      <c r="L12" s="51" t="s">
        <v>17</v>
      </c>
      <c r="M12" s="51" t="s">
        <v>18</v>
      </c>
      <c r="N12" s="53" t="s">
        <v>19</v>
      </c>
    </row>
    <row r="13" spans="1:14" x14ac:dyDescent="0.3">
      <c r="A13" s="50"/>
      <c r="B13" s="40"/>
      <c r="C13" s="40"/>
      <c r="D13" s="52"/>
      <c r="E13" s="52"/>
      <c r="F13" s="6" t="s">
        <v>20</v>
      </c>
      <c r="G13" s="6" t="s">
        <v>21</v>
      </c>
      <c r="H13" s="52"/>
      <c r="I13" s="52"/>
      <c r="J13" s="52"/>
      <c r="K13" s="52"/>
      <c r="L13" s="52"/>
      <c r="M13" s="52"/>
      <c r="N13" s="54"/>
    </row>
    <row r="14" spans="1:14" s="9" customFormat="1" x14ac:dyDescent="0.3">
      <c r="A14" s="22" t="s">
        <v>33</v>
      </c>
      <c r="B14" s="7" t="s">
        <v>19</v>
      </c>
      <c r="C14" s="7" t="s">
        <v>37</v>
      </c>
      <c r="D14" s="7" t="s">
        <v>29</v>
      </c>
      <c r="E14" s="7">
        <v>29</v>
      </c>
      <c r="F14" s="7">
        <v>27</v>
      </c>
      <c r="G14" s="20" t="s">
        <v>23</v>
      </c>
      <c r="H14" s="8" t="s">
        <v>23</v>
      </c>
      <c r="I14" s="7">
        <v>2</v>
      </c>
      <c r="J14" s="8"/>
      <c r="K14" s="7">
        <v>0</v>
      </c>
      <c r="L14" s="8">
        <f t="shared" ref="L14:L28" si="0">K14/E14</f>
        <v>0</v>
      </c>
      <c r="M14" s="21">
        <v>90</v>
      </c>
      <c r="N14" s="13">
        <f>24/27</f>
        <v>0.88888888888888884</v>
      </c>
    </row>
    <row r="15" spans="1:14" s="9" customFormat="1" x14ac:dyDescent="0.3">
      <c r="A15" s="22" t="s">
        <v>34</v>
      </c>
      <c r="B15" s="7" t="s">
        <v>19</v>
      </c>
      <c r="C15" s="7" t="s">
        <v>38</v>
      </c>
      <c r="D15" s="7" t="s">
        <v>29</v>
      </c>
      <c r="E15" s="7">
        <v>23</v>
      </c>
      <c r="F15" s="7">
        <v>22</v>
      </c>
      <c r="G15" s="7" t="s">
        <v>42</v>
      </c>
      <c r="H15" s="8"/>
      <c r="I15" s="7">
        <v>2</v>
      </c>
      <c r="J15" s="8"/>
      <c r="K15" s="7">
        <v>0</v>
      </c>
      <c r="L15" s="8">
        <f t="shared" si="0"/>
        <v>0</v>
      </c>
      <c r="M15" s="21">
        <v>96</v>
      </c>
      <c r="N15" s="13">
        <f>22/23</f>
        <v>0.95652173913043481</v>
      </c>
    </row>
    <row r="16" spans="1:14" s="9" customFormat="1" ht="24.9" x14ac:dyDescent="0.3">
      <c r="A16" s="22" t="s">
        <v>35</v>
      </c>
      <c r="B16" s="7" t="s">
        <v>19</v>
      </c>
      <c r="C16" s="7" t="s">
        <v>39</v>
      </c>
      <c r="D16" s="7" t="s">
        <v>41</v>
      </c>
      <c r="E16" s="7">
        <v>17</v>
      </c>
      <c r="F16" s="7">
        <v>16</v>
      </c>
      <c r="G16" s="7"/>
      <c r="H16" s="8"/>
      <c r="I16" s="7">
        <v>1</v>
      </c>
      <c r="J16" s="8"/>
      <c r="K16" s="7">
        <v>0</v>
      </c>
      <c r="L16" s="8">
        <f t="shared" si="0"/>
        <v>0</v>
      </c>
      <c r="M16" s="21">
        <v>94</v>
      </c>
      <c r="N16" s="13">
        <f>16/17</f>
        <v>0.94117647058823528</v>
      </c>
    </row>
    <row r="17" spans="1:14" s="9" customFormat="1" x14ac:dyDescent="0.3">
      <c r="A17" s="22" t="s">
        <v>36</v>
      </c>
      <c r="B17" s="7" t="s">
        <v>19</v>
      </c>
      <c r="C17" s="7" t="s">
        <v>40</v>
      </c>
      <c r="D17" s="7" t="s">
        <v>29</v>
      </c>
      <c r="E17" s="7">
        <v>23</v>
      </c>
      <c r="F17" s="7">
        <v>21</v>
      </c>
      <c r="G17" s="7"/>
      <c r="H17" s="8"/>
      <c r="I17" s="7">
        <v>2</v>
      </c>
      <c r="J17" s="8"/>
      <c r="K17" s="7">
        <v>0</v>
      </c>
      <c r="L17" s="8">
        <f t="shared" si="0"/>
        <v>0</v>
      </c>
      <c r="M17" s="28">
        <v>83</v>
      </c>
      <c r="N17" s="13">
        <f>18/23</f>
        <v>0.78260869565217395</v>
      </c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>
        <v>0.96</v>
      </c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 t="e">
        <f t="shared" si="0"/>
        <v>#DIV/0!</v>
      </c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 t="e">
        <f t="shared" si="0"/>
        <v>#DIV/0!</v>
      </c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 t="e">
        <f t="shared" si="0"/>
        <v>#DIV/0!</v>
      </c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 t="e">
        <f t="shared" si="0"/>
        <v>#DIV/0!</v>
      </c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 t="e">
        <f t="shared" si="0"/>
        <v>#DIV/0!</v>
      </c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 t="e">
        <f t="shared" si="0"/>
        <v>#DIV/0!</v>
      </c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86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>
        <f>AVERAGE(M14:M27)</f>
        <v>90.75</v>
      </c>
      <c r="N28" s="17">
        <f>AVERAGE(N14:N27)</f>
        <v>0.89229894856493319</v>
      </c>
    </row>
    <row r="30" spans="1:14" ht="120" customHeight="1" x14ac:dyDescent="0.3">
      <c r="A30" s="43" t="s">
        <v>24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3">
      <c r="A32" s="10"/>
    </row>
    <row r="33" spans="1:10" x14ac:dyDescent="0.3">
      <c r="B33" s="44" t="s">
        <v>25</v>
      </c>
      <c r="C33" s="44"/>
      <c r="D33" s="44"/>
      <c r="G33" s="45" t="s">
        <v>26</v>
      </c>
      <c r="H33" s="45"/>
      <c r="I33" s="45"/>
      <c r="J33" s="45"/>
    </row>
    <row r="34" spans="1:10" ht="62.25" customHeight="1" x14ac:dyDescent="0.3">
      <c r="B34" s="46"/>
      <c r="C34" s="46"/>
      <c r="D34" s="46"/>
      <c r="G34" s="47"/>
      <c r="H34" s="47"/>
      <c r="I34" s="47"/>
      <c r="J34" s="47"/>
    </row>
    <row r="35" spans="1:10" hidden="1" x14ac:dyDescent="0.3">
      <c r="A35" s="41" t="e">
        <v>#REF!</v>
      </c>
      <c r="B35" s="41"/>
      <c r="C35" s="5"/>
      <c r="E35" s="41"/>
      <c r="F35" s="41"/>
      <c r="G35" s="41"/>
      <c r="H35" s="41"/>
    </row>
    <row r="36" spans="1:10" hidden="1" x14ac:dyDescent="0.3"/>
    <row r="37" spans="1:10" ht="45" customHeight="1" x14ac:dyDescent="0.3">
      <c r="B37" s="42" t="str">
        <f ca="1">B10</f>
        <v>L.I. SERGIO PELAYO VAQUERO</v>
      </c>
      <c r="C37" s="42"/>
      <c r="D37" s="42"/>
      <c r="E37" s="11"/>
      <c r="F37" s="11"/>
      <c r="G37" s="42" t="s">
        <v>31</v>
      </c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1</vt:lpstr>
      <vt:lpstr>2</vt:lpstr>
      <vt:lpstr>3</vt:lpstr>
      <vt:lpstr>4</vt:lpstr>
      <vt:lpstr>Final</vt:lpstr>
      <vt:lpstr>'1'!Área_de_impresión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2024-05-26T23:51:09Z</dcterms:modified>
  <cp:category/>
  <cp:contentStatus/>
</cp:coreProperties>
</file>