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\Downloads\"/>
    </mc:Choice>
  </mc:AlternateContent>
  <bookViews>
    <workbookView xWindow="0" yWindow="0" windowWidth="20490" windowHeight="762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'4'!$A$1:$N$33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25" l="1"/>
  <c r="A16" i="25"/>
  <c r="D15" i="25"/>
  <c r="A15" i="25"/>
  <c r="D14" i="25"/>
  <c r="A14" i="25"/>
  <c r="L17" i="24" l="1"/>
  <c r="I17" i="24"/>
  <c r="L16" i="24"/>
  <c r="I16" i="24"/>
  <c r="A17" i="24" l="1"/>
  <c r="A16" i="24"/>
  <c r="D15" i="24"/>
  <c r="A15" i="24"/>
  <c r="I14" i="24"/>
  <c r="D14" i="24"/>
  <c r="A14" i="24"/>
  <c r="A17" i="23"/>
  <c r="A16" i="23"/>
  <c r="A14" i="23"/>
  <c r="A15" i="23"/>
  <c r="C17" i="22"/>
  <c r="A17" i="22"/>
  <c r="C16" i="22"/>
  <c r="A16" i="22"/>
  <c r="C15" i="22"/>
  <c r="A15" i="22"/>
  <c r="C14" i="22"/>
  <c r="A14" i="22"/>
  <c r="L15" i="10"/>
  <c r="I15" i="10"/>
  <c r="N28" i="25"/>
  <c r="M28" i="25"/>
  <c r="K28" i="25"/>
  <c r="G28" i="25"/>
  <c r="F28" i="25"/>
  <c r="I17" i="25"/>
  <c r="J17" i="25" s="1"/>
  <c r="I16" i="25"/>
  <c r="J16" i="25" s="1"/>
  <c r="I15" i="25"/>
  <c r="J15" i="25" s="1"/>
  <c r="I14" i="25"/>
  <c r="J14" i="25" s="1"/>
  <c r="B10" i="25"/>
  <c r="B37" i="25" s="1"/>
  <c r="H8" i="25"/>
  <c r="E8" i="25"/>
  <c r="N24" i="24"/>
  <c r="M24" i="24"/>
  <c r="K24" i="24"/>
  <c r="G24" i="24"/>
  <c r="F24" i="24"/>
  <c r="I15" i="24"/>
  <c r="B10" i="24"/>
  <c r="B33" i="24" s="1"/>
  <c r="H8" i="24"/>
  <c r="E8" i="24"/>
  <c r="N28" i="23"/>
  <c r="M28" i="23"/>
  <c r="K28" i="23"/>
  <c r="G28" i="23"/>
  <c r="F28" i="23"/>
  <c r="E15" i="23"/>
  <c r="I15" i="23" s="1"/>
  <c r="D15" i="23"/>
  <c r="E14" i="23"/>
  <c r="I14" i="23" s="1"/>
  <c r="D14" i="23"/>
  <c r="B10" i="23"/>
  <c r="B37" i="23" s="1"/>
  <c r="H8" i="23"/>
  <c r="E8" i="23"/>
  <c r="D15" i="22"/>
  <c r="E15" i="22"/>
  <c r="I15" i="22" s="1"/>
  <c r="D16" i="22"/>
  <c r="L16" i="22"/>
  <c r="D17" i="22"/>
  <c r="L17" i="22"/>
  <c r="D14" i="22"/>
  <c r="E14" i="22"/>
  <c r="I14" i="22" s="1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10"/>
  <c r="I14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E24" i="24"/>
  <c r="L14" i="23"/>
  <c r="L15" i="23"/>
  <c r="E28" i="23"/>
  <c r="L14" i="22"/>
  <c r="E28" i="22"/>
  <c r="I28" i="10"/>
  <c r="L28" i="10"/>
  <c r="I28" i="25" l="1"/>
  <c r="J28" i="25" s="1"/>
  <c r="L28" i="25"/>
  <c r="H28" i="25"/>
  <c r="I24" i="24"/>
  <c r="L24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<sst xmlns="http://schemas.openxmlformats.org/spreadsheetml/2006/main" count="206" uniqueCount="48">
  <si>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</si>
  <si>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</si>
  <si>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</si>
  <si>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</si>
  <si>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</si>
  <si>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</si>
  <si>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</si>
  <si>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</si>
  <si>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</si>
  <si>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</si>
  <si>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</si>
  <si>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</si>
  <si>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</si>
  <si>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</si>
  <si>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</si>
  <si>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</si>
  <si>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</si>
  <si>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</si>
  <si>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</si>
  <si>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</si>
  <si>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</si>
  <si>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</si>
  <si>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</si>
  <si>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</si>
  <si>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</si>
  <si>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</si>
  <si>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</si>
  <si>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</si>
  <si>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</si>
  <si>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</si>
  <si>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</si>
  <si>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</si>
  <si>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</si>
  <si>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</si>
  <si>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S/E</t>
  </si>
  <si>
    <t>Contabilidad Orientada a los Negocios</t>
  </si>
  <si>
    <t>Instrumentos de Presupuestación Empresarial</t>
  </si>
  <si>
    <t>207B</t>
  </si>
  <si>
    <t>407B</t>
  </si>
  <si>
    <t>Taller de Investigación II</t>
  </si>
  <si>
    <t>607A</t>
  </si>
  <si>
    <t>607B</t>
  </si>
  <si>
    <t>febrero 2024 - junio 2024</t>
  </si>
  <si>
    <t>II</t>
  </si>
  <si>
    <t>III</t>
  </si>
  <si>
    <t>IV</t>
  </si>
  <si>
    <t>I-V</t>
  </si>
  <si>
    <t>I-III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</si>
</sst>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120" zoomScaleNormal="120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9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9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36" t="s">
        <v>42</v>
      </c>
      <c r="M8" s="36"/>
      <c r="N8" s="36"/>
    </row>
    <row r="10" spans="1:19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  <c r="P12" s="24"/>
      <c r="Q12" s="24"/>
      <c r="R12" s="24"/>
      <c r="S12" s="24"/>
    </row>
    <row r="13" spans="1:19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  <c r="P13" s="24"/>
      <c r="Q13" s="24"/>
      <c r="R13" s="24"/>
      <c r="S13" s="24"/>
    </row>
    <row r="14" spans="1:19" s="11" customFormat="1" ht="25.5" x14ac:dyDescent="0.2">
      <c r="A14" s="21" t="s">
        <v>36</v>
      </c>
      <c r="B14" s="22" t="s">
        <v>21</v>
      </c>
      <c r="C14" s="22" t="s">
        <v>38</v>
      </c>
      <c r="D14" s="22" t="s">
        <v>30</v>
      </c>
      <c r="E14" s="22">
        <v>30</v>
      </c>
      <c r="F14" s="22">
        <v>21</v>
      </c>
      <c r="G14" s="22"/>
      <c r="H14" s="26"/>
      <c r="I14" s="22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55</v>
      </c>
      <c r="N14" s="15">
        <v>0.7</v>
      </c>
      <c r="P14" s="25"/>
      <c r="Q14" s="23"/>
      <c r="R14" s="25"/>
      <c r="S14" s="25"/>
    </row>
    <row r="15" spans="1:19" s="11" customFormat="1" x14ac:dyDescent="0.2">
      <c r="A15" s="21" t="s">
        <v>35</v>
      </c>
      <c r="B15" s="22" t="s">
        <v>21</v>
      </c>
      <c r="C15" s="22" t="s">
        <v>37</v>
      </c>
      <c r="D15" s="22" t="s">
        <v>30</v>
      </c>
      <c r="E15" s="22">
        <v>22</v>
      </c>
      <c r="F15" s="22">
        <v>19</v>
      </c>
      <c r="G15" s="22"/>
      <c r="H15" s="26"/>
      <c r="I15" s="22">
        <f t="shared" si="0"/>
        <v>3</v>
      </c>
      <c r="J15" s="10"/>
      <c r="K15" s="9">
        <v>0</v>
      </c>
      <c r="L15" s="10">
        <f t="shared" si="1"/>
        <v>0</v>
      </c>
      <c r="M15" s="9">
        <v>73</v>
      </c>
      <c r="N15" s="15">
        <v>0.68</v>
      </c>
      <c r="P15" s="25"/>
      <c r="Q15" s="23"/>
      <c r="R15" s="25"/>
      <c r="S15" s="25"/>
    </row>
    <row r="16" spans="1:19" s="11" customFormat="1" x14ac:dyDescent="0.2">
      <c r="A16" s="21" t="s">
        <v>39</v>
      </c>
      <c r="B16" s="9" t="s">
        <v>34</v>
      </c>
      <c r="C16" s="9" t="s">
        <v>41</v>
      </c>
      <c r="D16" s="9" t="s">
        <v>30</v>
      </c>
      <c r="E16" s="22"/>
      <c r="F16" s="22"/>
      <c r="G16" s="9"/>
      <c r="H16" s="10"/>
      <c r="I16" s="22"/>
      <c r="J16" s="10"/>
      <c r="K16" s="9"/>
      <c r="L16" s="10"/>
      <c r="M16" s="9"/>
      <c r="N16" s="15"/>
      <c r="P16" s="25"/>
      <c r="Q16" s="23"/>
      <c r="R16" s="25"/>
      <c r="S16" s="25"/>
    </row>
    <row r="17" spans="1:19" s="11" customFormat="1" x14ac:dyDescent="0.2">
      <c r="A17" s="21" t="s">
        <v>39</v>
      </c>
      <c r="B17" s="9" t="s">
        <v>34</v>
      </c>
      <c r="C17" s="9" t="s">
        <v>40</v>
      </c>
      <c r="D17" s="9" t="s">
        <v>30</v>
      </c>
      <c r="E17" s="22"/>
      <c r="F17" s="22"/>
      <c r="G17" s="9"/>
      <c r="H17" s="10"/>
      <c r="I17" s="22"/>
      <c r="J17" s="10"/>
      <c r="K17" s="9"/>
      <c r="L17" s="10"/>
      <c r="M17" s="9"/>
      <c r="N17" s="15"/>
      <c r="P17" s="25"/>
      <c r="Q17" s="23"/>
      <c r="R17" s="25"/>
      <c r="S17" s="25"/>
    </row>
    <row r="18" spans="1:19" s="11" customFormat="1" x14ac:dyDescent="0.2">
      <c r="A18" s="21"/>
      <c r="B18" s="9"/>
      <c r="C18" s="9"/>
      <c r="D18" s="9"/>
      <c r="E18" s="22"/>
      <c r="F18" s="22"/>
      <c r="G18" s="9"/>
      <c r="H18" s="10"/>
      <c r="I18" s="22"/>
      <c r="J18" s="10"/>
      <c r="K18" s="9"/>
      <c r="L18" s="10"/>
      <c r="M18" s="9"/>
      <c r="N18" s="15"/>
      <c r="P18" s="25"/>
      <c r="Q18" s="23"/>
      <c r="R18" s="25"/>
      <c r="S18" s="25"/>
    </row>
    <row r="19" spans="1:19" s="11" customFormat="1" x14ac:dyDescent="0.2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40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0.69</v>
      </c>
    </row>
    <row r="30" spans="1:19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9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29" t="str">
        <f>B10</f>
        <v>DRA. ROSA MARÍA BEREA GUTIÉRREZ</v>
      </c>
      <c r="C37" s="29"/>
      <c r="D37" s="29"/>
      <c r="E37" s="13"/>
      <c r="F37" s="13"/>
      <c r="G37" s="30" t="s">
        <v>32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E16" sqref="E16:N1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42</v>
      </c>
      <c r="M8" s="36"/>
      <c r="N8" s="36"/>
    </row>
    <row r="10" spans="1:14" x14ac:dyDescent="0.2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27" t="str">
        <f>+'1'!A14</f>
        <v>Instrumentos de Presupuestación Empresarial</v>
      </c>
      <c r="B14" s="9" t="s">
        <v>43</v>
      </c>
      <c r="C14" s="9" t="str">
        <f>+'1'!C14</f>
        <v>407B</v>
      </c>
      <c r="D14" s="9" t="str">
        <f>'1'!D14</f>
        <v>IGEM</v>
      </c>
      <c r="E14" s="9">
        <f>'1'!E14</f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0.83</v>
      </c>
    </row>
    <row r="15" spans="1:14" s="11" customFormat="1" x14ac:dyDescent="0.2">
      <c r="A15" s="27" t="str">
        <f>+'1'!A15</f>
        <v>Contabilidad Orientada a los Negocios</v>
      </c>
      <c r="B15" s="9" t="s">
        <v>43</v>
      </c>
      <c r="C15" s="9" t="str">
        <f>+'1'!C15</f>
        <v>207B</v>
      </c>
      <c r="D15" s="9" t="str">
        <f>'1'!D15</f>
        <v>IGEM</v>
      </c>
      <c r="E15" s="9">
        <f>'1'!E15</f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64</v>
      </c>
      <c r="N15" s="15">
        <v>0.77</v>
      </c>
    </row>
    <row r="16" spans="1:14" s="11" customFormat="1" x14ac:dyDescent="0.2">
      <c r="A16" s="27" t="str">
        <f>+'1'!A16</f>
        <v>Taller de Investigación II</v>
      </c>
      <c r="B16" s="9" t="s">
        <v>21</v>
      </c>
      <c r="C16" s="9" t="str">
        <f>+'1'!C16</f>
        <v>607B</v>
      </c>
      <c r="D16" s="9" t="str">
        <f>'1'!D16</f>
        <v>IGEM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x14ac:dyDescent="0.2">
      <c r="A17" s="27" t="str">
        <f>+'1'!A17</f>
        <v>Taller de Investigación II</v>
      </c>
      <c r="B17" s="9" t="s">
        <v>21</v>
      </c>
      <c r="C17" s="9" t="str">
        <f>+'1'!C17</f>
        <v>607A</v>
      </c>
      <c r="D17" s="9" t="str">
        <f>'1'!D17</f>
        <v>IGEM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93</v>
      </c>
      <c r="F28" s="17">
        <f>SUM(F14:F27)</f>
        <v>85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88</v>
      </c>
      <c r="N28" s="19">
        <f>AVERAGE(N14:N27)</f>
        <v>0.9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30" t="str">
        <f>B10</f>
        <v>DRA. ROSA MARÍA BEREA GUTIÉRREZ</v>
      </c>
      <c r="C37" s="30"/>
      <c r="D37" s="30"/>
      <c r="E37" s="13"/>
      <c r="F37" s="13"/>
      <c r="G37" s="48" t="s">
        <v>32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42</v>
      </c>
      <c r="M8" s="36"/>
      <c r="N8" s="36"/>
    </row>
    <row r="10" spans="1:14" x14ac:dyDescent="0.2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+'2'!A14</f>
        <v>Instrumentos de Presupuestación Empresarial</v>
      </c>
      <c r="B14" s="9" t="s">
        <v>44</v>
      </c>
      <c r="C14" s="9"/>
      <c r="D14" s="9" t="str">
        <f>'1'!D14</f>
        <v>IGEM</v>
      </c>
      <c r="E14" s="9">
        <f>'1'!E14</f>
        <v>30</v>
      </c>
      <c r="F14" s="9"/>
      <c r="G14" s="9"/>
      <c r="H14" s="10"/>
      <c r="I14" s="9">
        <f t="shared" ref="I14:I28" si="0">(E14-SUM(F14:G14))-K14</f>
        <v>30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</v>
      </c>
    </row>
    <row r="15" spans="1:14" s="11" customFormat="1" x14ac:dyDescent="0.2">
      <c r="A15" s="9" t="str">
        <f>+'2'!A15</f>
        <v>Contabilidad Orientada a los Negocios</v>
      </c>
      <c r="B15" s="9" t="s">
        <v>44</v>
      </c>
      <c r="C15" s="9"/>
      <c r="D15" s="9" t="str">
        <f>'1'!D15</f>
        <v>IGEM</v>
      </c>
      <c r="E15" s="9">
        <f>'1'!E15</f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>
        <v>62</v>
      </c>
      <c r="N15" s="15">
        <v>0.64</v>
      </c>
    </row>
    <row r="16" spans="1:14" s="11" customFormat="1" x14ac:dyDescent="0.2">
      <c r="A16" s="9" t="str">
        <f>+'2'!A16</f>
        <v>Taller de Investigación II</v>
      </c>
      <c r="B16" s="9" t="s">
        <v>34</v>
      </c>
      <c r="C16" s="9" t="s">
        <v>41</v>
      </c>
      <c r="D16" s="9" t="s">
        <v>30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+'2'!A17</f>
        <v>Taller de Investigación II</v>
      </c>
      <c r="B17" s="9" t="s">
        <v>34</v>
      </c>
      <c r="C17" s="9" t="s">
        <v>40</v>
      </c>
      <c r="D17" s="9" t="s">
        <v>30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0</v>
      </c>
      <c r="G28" s="17">
        <f>SUM(G14:G27)</f>
        <v>0</v>
      </c>
      <c r="H28" s="18"/>
      <c r="I28" s="17">
        <f t="shared" si="0"/>
        <v>52</v>
      </c>
      <c r="J28" s="18"/>
      <c r="K28" s="17">
        <f>SUM(K14:K27)</f>
        <v>0</v>
      </c>
      <c r="L28" s="18">
        <f t="shared" si="1"/>
        <v>0</v>
      </c>
      <c r="M28" s="17">
        <f>AVERAGE(M14:M27)</f>
        <v>73.5</v>
      </c>
      <c r="N28" s="19">
        <f>AVERAGE(N14:N27)</f>
        <v>0.72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30" t="str">
        <f>B10</f>
        <v>DRA. ROSA MARÍA BEREA GUTIÉRREZ</v>
      </c>
      <c r="C37" s="30"/>
      <c r="D37" s="30"/>
      <c r="E37" s="13"/>
      <c r="F37" s="13"/>
      <c r="G37" s="48" t="s">
        <v>32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4" zoomScale="110" zoomScaleNormal="110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42</v>
      </c>
      <c r="M8" s="36"/>
      <c r="N8" s="36"/>
    </row>
    <row r="10" spans="1:14" x14ac:dyDescent="0.2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+'2'!A14</f>
        <v>Instrumentos de Presupuestación Empresarial</v>
      </c>
      <c r="B14" s="9" t="s">
        <v>45</v>
      </c>
      <c r="C14" s="22" t="s">
        <v>38</v>
      </c>
      <c r="D14" s="9" t="str">
        <f>'1'!D14</f>
        <v>IGEM</v>
      </c>
      <c r="E14" s="9">
        <v>30</v>
      </c>
      <c r="F14" s="9">
        <v>26</v>
      </c>
      <c r="G14" s="9"/>
      <c r="H14" s="10"/>
      <c r="I14" s="9">
        <f t="shared" ref="I14:I24" si="0">(E14-SUM(F14:G14))-K14</f>
        <v>4</v>
      </c>
      <c r="J14" s="10"/>
      <c r="K14" s="9">
        <v>0</v>
      </c>
      <c r="L14" s="10">
        <f t="shared" ref="L14:L24" si="1">K14/E14</f>
        <v>0</v>
      </c>
      <c r="M14" s="9">
        <v>85</v>
      </c>
      <c r="N14" s="15">
        <v>0.87</v>
      </c>
    </row>
    <row r="15" spans="1:14" s="11" customFormat="1" x14ac:dyDescent="0.2">
      <c r="A15" s="9" t="str">
        <f>+'2'!A15</f>
        <v>Contabilidad Orientada a los Negocios</v>
      </c>
      <c r="B15" s="9" t="s">
        <v>45</v>
      </c>
      <c r="C15" s="22" t="s">
        <v>37</v>
      </c>
      <c r="D15" s="9" t="str">
        <f>'1'!D15</f>
        <v>IGEM</v>
      </c>
      <c r="E15" s="9">
        <v>22</v>
      </c>
      <c r="F15" s="9">
        <v>12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53</v>
      </c>
      <c r="N15" s="15">
        <v>0.55000000000000004</v>
      </c>
    </row>
    <row r="16" spans="1:14" s="11" customFormat="1" x14ac:dyDescent="0.2">
      <c r="A16" s="9" t="str">
        <f>+'2'!A16</f>
        <v>Taller de Investigación II</v>
      </c>
      <c r="B16" s="9" t="s">
        <v>43</v>
      </c>
      <c r="C16" s="9" t="s">
        <v>41</v>
      </c>
      <c r="D16" s="9" t="s">
        <v>30</v>
      </c>
      <c r="E16" s="9">
        <v>18</v>
      </c>
      <c r="F16" s="9">
        <v>18</v>
      </c>
      <c r="G16" s="9"/>
      <c r="H16" s="10"/>
      <c r="I16" s="9">
        <f t="shared" ref="I16:I17" si="2">(E16-SUM(F16:G16))-K16</f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x14ac:dyDescent="0.2">
      <c r="A17" s="9" t="str">
        <f>+'2'!A17</f>
        <v>Taller de Investigación II</v>
      </c>
      <c r="B17" s="9" t="s">
        <v>43</v>
      </c>
      <c r="C17" s="9" t="s">
        <v>40</v>
      </c>
      <c r="D17" s="9" t="s">
        <v>30</v>
      </c>
      <c r="E17" s="9">
        <v>23</v>
      </c>
      <c r="F17" s="9">
        <v>23</v>
      </c>
      <c r="G17" s="9"/>
      <c r="H17" s="10"/>
      <c r="I17" s="9">
        <f t="shared" si="2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5" thickBot="1" x14ac:dyDescent="0.25">
      <c r="A24" s="16" t="s">
        <v>24</v>
      </c>
      <c r="B24" s="17"/>
      <c r="C24" s="17"/>
      <c r="D24" s="17"/>
      <c r="E24" s="17">
        <f>SUM(E14:E23)</f>
        <v>93</v>
      </c>
      <c r="F24" s="17">
        <f>SUM(F14:F23)</f>
        <v>79</v>
      </c>
      <c r="G24" s="17">
        <f>SUM(G14:G23)</f>
        <v>0</v>
      </c>
      <c r="H24" s="18"/>
      <c r="I24" s="17">
        <f t="shared" si="0"/>
        <v>14</v>
      </c>
      <c r="J24" s="18"/>
      <c r="K24" s="17">
        <f>SUM(K14:K23)</f>
        <v>0</v>
      </c>
      <c r="L24" s="18">
        <f t="shared" si="1"/>
        <v>0</v>
      </c>
      <c r="M24" s="17">
        <f>AVERAGE(M14:M23)</f>
        <v>84.5</v>
      </c>
      <c r="N24" s="19">
        <f>AVERAGE(N14:N23)</f>
        <v>0.85499999999999998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2"/>
    </row>
    <row r="29" spans="1:14" x14ac:dyDescent="0.2">
      <c r="B29" s="33" t="s">
        <v>26</v>
      </c>
      <c r="C29" s="33"/>
      <c r="D29" s="33"/>
      <c r="G29" s="34" t="s">
        <v>27</v>
      </c>
      <c r="H29" s="34"/>
      <c r="I29" s="34"/>
      <c r="J29" s="34"/>
    </row>
    <row r="30" spans="1:14" ht="62.25" customHeight="1" x14ac:dyDescent="0.2">
      <c r="B30" s="35"/>
      <c r="C30" s="35"/>
      <c r="D30" s="35"/>
      <c r="G30" s="36"/>
      <c r="H30" s="36"/>
      <c r="I30" s="36"/>
      <c r="J30" s="36"/>
    </row>
    <row r="31" spans="1:14" hidden="1" x14ac:dyDescent="0.2">
      <c r="A31" s="28" t="e">
        <v>#REF!</v>
      </c>
      <c r="B31" s="28"/>
      <c r="C31" s="6"/>
      <c r="E31" s="28"/>
      <c r="F31" s="28"/>
      <c r="G31" s="28"/>
      <c r="H31" s="28"/>
    </row>
    <row r="32" spans="1:14" hidden="1" x14ac:dyDescent="0.2"/>
    <row r="33" spans="2:10" ht="45" customHeight="1" x14ac:dyDescent="0.2">
      <c r="B33" s="30" t="str">
        <f>B10</f>
        <v>DRA. ROSA MARÍA BEREA GUTIÉRREZ</v>
      </c>
      <c r="C33" s="30"/>
      <c r="D33" s="30"/>
      <c r="E33" s="13"/>
      <c r="F33" s="13"/>
      <c r="G33" s="48" t="s">
        <v>32</v>
      </c>
      <c r="H33" s="48"/>
      <c r="I33" s="48"/>
      <c r="J33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0" zoomScaleNormal="110" zoomScaleSheetLayoutView="100" workbookViewId="0">
      <selection activeCell="A28" sqref="A2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28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42</v>
      </c>
      <c r="M8" s="36"/>
      <c r="N8" s="36"/>
    </row>
    <row r="10" spans="1:14" x14ac:dyDescent="0.2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+'2'!A14</f>
        <v>Instrumentos de Presupuestación Empresarial</v>
      </c>
      <c r="B14" s="9" t="s">
        <v>46</v>
      </c>
      <c r="C14" s="22" t="s">
        <v>38</v>
      </c>
      <c r="D14" s="9" t="str">
        <f>'1'!D14</f>
        <v>IGEM</v>
      </c>
      <c r="E14" s="9">
        <v>30</v>
      </c>
      <c r="F14" s="9">
        <v>21</v>
      </c>
      <c r="G14" s="9">
        <v>4</v>
      </c>
      <c r="H14" s="10">
        <f t="shared" ref="H14:H17" si="0">F14/E14</f>
        <v>0.7</v>
      </c>
      <c r="I14" s="9">
        <f t="shared" ref="I14:I28" si="1">(E14-SUM(F14:G14))-K14</f>
        <v>5</v>
      </c>
      <c r="J14" s="10">
        <f t="shared" ref="J14:J28" si="2">I14/E14</f>
        <v>0.16666666666666666</v>
      </c>
      <c r="K14" s="9">
        <v>0</v>
      </c>
      <c r="L14" s="10">
        <f t="shared" ref="L14:L28" si="3">K14/E14</f>
        <v>0</v>
      </c>
      <c r="M14" s="9">
        <v>78</v>
      </c>
      <c r="N14" s="15">
        <v>0.83</v>
      </c>
    </row>
    <row r="15" spans="1:14" s="11" customFormat="1" x14ac:dyDescent="0.2">
      <c r="A15" s="9" t="str">
        <f>+'2'!A15</f>
        <v>Contabilidad Orientada a los Negocios</v>
      </c>
      <c r="B15" s="9" t="s">
        <v>46</v>
      </c>
      <c r="C15" s="22" t="s">
        <v>37</v>
      </c>
      <c r="D15" s="9" t="str">
        <f>'1'!D15</f>
        <v>IGEM</v>
      </c>
      <c r="E15" s="9">
        <v>22</v>
      </c>
      <c r="F15" s="9">
        <v>12</v>
      </c>
      <c r="G15" s="9">
        <v>0</v>
      </c>
      <c r="H15" s="10">
        <f t="shared" si="0"/>
        <v>0.54545454545454541</v>
      </c>
      <c r="I15" s="9">
        <f t="shared" si="1"/>
        <v>10</v>
      </c>
      <c r="J15" s="10">
        <f t="shared" si="2"/>
        <v>0.45454545454545453</v>
      </c>
      <c r="K15" s="9">
        <v>0</v>
      </c>
      <c r="L15" s="10">
        <f t="shared" si="3"/>
        <v>0</v>
      </c>
      <c r="M15" s="9">
        <v>51</v>
      </c>
      <c r="N15" s="15">
        <v>0.54</v>
      </c>
    </row>
    <row r="16" spans="1:14" s="11" customFormat="1" x14ac:dyDescent="0.2">
      <c r="A16" s="9" t="str">
        <f>+'2'!A16</f>
        <v>Taller de Investigación II</v>
      </c>
      <c r="B16" s="9" t="s">
        <v>47</v>
      </c>
      <c r="C16" s="9" t="s">
        <v>41</v>
      </c>
      <c r="D16" s="9" t="s">
        <v>30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99</v>
      </c>
      <c r="N16" s="15">
        <v>0.89</v>
      </c>
    </row>
    <row r="17" spans="1:14" s="11" customFormat="1" x14ac:dyDescent="0.2">
      <c r="A17" s="9" t="str">
        <f>+'2'!A17</f>
        <v>Taller de Investigación II</v>
      </c>
      <c r="B17" s="9" t="s">
        <v>47</v>
      </c>
      <c r="C17" s="9" t="s">
        <v>40</v>
      </c>
      <c r="D17" s="9" t="s">
        <v>30</v>
      </c>
      <c r="E17" s="9">
        <v>23</v>
      </c>
      <c r="F17" s="9">
        <v>23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93</v>
      </c>
      <c r="F28" s="17">
        <f>SUM(F14:F27)</f>
        <v>74</v>
      </c>
      <c r="G28" s="17">
        <f>SUM(G14:G27)</f>
        <v>4</v>
      </c>
      <c r="H28" s="18">
        <f>SUM(F28:G28)/E28</f>
        <v>0.83870967741935487</v>
      </c>
      <c r="I28" s="17">
        <f t="shared" si="1"/>
        <v>15</v>
      </c>
      <c r="J28" s="18">
        <f t="shared" si="2"/>
        <v>0.16129032258064516</v>
      </c>
      <c r="K28" s="17">
        <f>SUM(K14:K27)</f>
        <v>0</v>
      </c>
      <c r="L28" s="18">
        <f t="shared" si="3"/>
        <v>0</v>
      </c>
      <c r="M28" s="17">
        <f>AVERAGE(M14:M27)</f>
        <v>82</v>
      </c>
      <c r="N28" s="19">
        <f>AVERAGE(N14:N27)</f>
        <v>0.81500000000000006</v>
      </c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30" t="str">
        <f>B10</f>
        <v>DRA. ROSA MARÍA BEREA GUTIÉRREZ</v>
      </c>
      <c r="C37" s="30"/>
      <c r="D37" s="30"/>
      <c r="E37" s="13"/>
      <c r="F37" s="13"/>
      <c r="G37" s="48" t="s">
        <v>32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</cp:lastModifiedBy>
  <cp:revision/>
  <dcterms:created xsi:type="dcterms:W3CDTF">2021-11-22T14:45:25Z</dcterms:created>
  <dcterms:modified xsi:type="dcterms:W3CDTF">2024-06-20T01:16:59Z</dcterms:modified>
  <cp:category/>
  <cp:contentStatus/>
</cp:coreProperties>
</file>