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 -JUN 24\PLANEACIONES FEB-JUN 24\REPORTES PARCIALES Y FINAL\"/>
    </mc:Choice>
  </mc:AlternateContent>
  <xr:revisionPtr revIDLastSave="0" documentId="13_ncr:1_{9980FCB8-EA1D-4E7A-A5B3-0227076D58B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3" l="1"/>
  <c r="H18" i="10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A19" i="25"/>
  <c r="I18" i="25"/>
  <c r="J18" i="25" s="1"/>
  <c r="A18" i="25"/>
  <c r="I17" i="25"/>
  <c r="J17" i="25" s="1"/>
  <c r="A17" i="25"/>
  <c r="I16" i="25"/>
  <c r="J16" i="25" s="1"/>
  <c r="A16" i="25"/>
  <c r="I15" i="25"/>
  <c r="J15" i="25" s="1"/>
  <c r="A15" i="25"/>
  <c r="I14" i="25"/>
  <c r="J14" i="25" s="1"/>
  <c r="A14" i="25"/>
  <c r="B10" i="25"/>
  <c r="B37" i="25" s="1"/>
  <c r="L8" i="25"/>
  <c r="H8" i="25"/>
  <c r="E8" i="25"/>
  <c r="N28" i="24"/>
  <c r="M28" i="24"/>
  <c r="K28" i="24"/>
  <c r="G28" i="24"/>
  <c r="F28" i="24"/>
  <c r="I27" i="24"/>
  <c r="J27" i="24" s="1"/>
  <c r="A27" i="24"/>
  <c r="I26" i="24"/>
  <c r="J26" i="24" s="1"/>
  <c r="A26" i="24"/>
  <c r="I25" i="24"/>
  <c r="J25" i="24" s="1"/>
  <c r="A25" i="24"/>
  <c r="I24" i="24"/>
  <c r="J24" i="24" s="1"/>
  <c r="A24" i="24"/>
  <c r="I23" i="24"/>
  <c r="J23" i="24" s="1"/>
  <c r="A23" i="24"/>
  <c r="I22" i="24"/>
  <c r="J22" i="24" s="1"/>
  <c r="A22" i="24"/>
  <c r="I21" i="24"/>
  <c r="J21" i="24" s="1"/>
  <c r="A21" i="24"/>
  <c r="I20" i="24"/>
  <c r="J20" i="24" s="1"/>
  <c r="A20" i="24"/>
  <c r="I19" i="24"/>
  <c r="J19" i="24" s="1"/>
  <c r="A19" i="24"/>
  <c r="I18" i="24"/>
  <c r="J18" i="24" s="1"/>
  <c r="A18" i="24"/>
  <c r="I17" i="24"/>
  <c r="J17" i="24" s="1"/>
  <c r="A17" i="24"/>
  <c r="I16" i="24"/>
  <c r="J16" i="24" s="1"/>
  <c r="A16" i="24"/>
  <c r="I15" i="24"/>
  <c r="J15" i="24" s="1"/>
  <c r="A15" i="24"/>
  <c r="I14" i="24"/>
  <c r="J14" i="24" s="1"/>
  <c r="A14" i="24"/>
  <c r="B10" i="24"/>
  <c r="B37" i="24" s="1"/>
  <c r="L8" i="24"/>
  <c r="H8" i="24"/>
  <c r="E8" i="24"/>
  <c r="N28" i="23"/>
  <c r="M28" i="23"/>
  <c r="K28" i="23"/>
  <c r="G28" i="23"/>
  <c r="F28" i="23"/>
  <c r="I27" i="23"/>
  <c r="J27" i="23" s="1"/>
  <c r="A27" i="23"/>
  <c r="I26" i="23"/>
  <c r="J26" i="23" s="1"/>
  <c r="A26" i="23"/>
  <c r="I25" i="23"/>
  <c r="J25" i="23" s="1"/>
  <c r="A25" i="23"/>
  <c r="I24" i="23"/>
  <c r="J24" i="23" s="1"/>
  <c r="A24" i="23"/>
  <c r="I23" i="23"/>
  <c r="J23" i="23" s="1"/>
  <c r="A23" i="23"/>
  <c r="I22" i="23"/>
  <c r="J22" i="23" s="1"/>
  <c r="A22" i="23"/>
  <c r="I21" i="23"/>
  <c r="A21" i="23"/>
  <c r="I20" i="23"/>
  <c r="J20" i="23" s="1"/>
  <c r="A20" i="23"/>
  <c r="I19" i="23"/>
  <c r="J19" i="23" s="1"/>
  <c r="A19" i="23"/>
  <c r="J18" i="23"/>
  <c r="A18" i="23"/>
  <c r="J17" i="23"/>
  <c r="A17" i="23"/>
  <c r="J16" i="23"/>
  <c r="A16" i="23"/>
  <c r="J15" i="23"/>
  <c r="A15" i="23"/>
  <c r="J14" i="23"/>
  <c r="A14" i="23"/>
  <c r="B10" i="23"/>
  <c r="B37" i="23" s="1"/>
  <c r="L8" i="23"/>
  <c r="H8" i="23"/>
  <c r="E8" i="23"/>
  <c r="L19" i="22"/>
  <c r="L22" i="22"/>
  <c r="B10" i="22"/>
  <c r="B41" i="22" s="1"/>
  <c r="L8" i="22"/>
  <c r="H8" i="22"/>
  <c r="E8" i="22"/>
  <c r="N32" i="22"/>
  <c r="M32" i="22"/>
  <c r="K32" i="22"/>
  <c r="G32" i="22"/>
  <c r="F32" i="22"/>
  <c r="L23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H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<sst xmlns="http://schemas.openxmlformats.org/spreadsheetml/2006/main" count="229" uniqueCount="52">
  <si>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</si>
  <si>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</si>
  <si>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</si>
  <si>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</si>
  <si>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</si>
  <si>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</si>
  <si>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</si>
  <si>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</si>
  <si>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</si>
  <si>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</si>
  <si>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</si>
  <si>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</si>
  <si>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</si>
  <si>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</si>
  <si>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</si>
  <si>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</si>
  <si>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</si>
  <si>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</si>
  <si>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</si>
  <si>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</si>
  <si>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</si>
  <si>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</si>
  <si>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</si>
  <si>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</si>
  <si>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</si>
  <si>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</si>
  <si>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</si>
  <si>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</si>
  <si>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</si>
  <si>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</si>
  <si>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</si>
  <si>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</si>
  <si>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</si>
  <si>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</si>
  <si>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</si>
  <si>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</si>
  <si>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FEBRERO-JUNIO 2024</t>
  </si>
  <si>
    <t xml:space="preserve">PLANEACION FINANCIERA </t>
  </si>
  <si>
    <t>SISTEMAS DE INFORMACION DE LA MERCADOTECNIA</t>
  </si>
  <si>
    <t>CONTABILIDAD FINANCIERA</t>
  </si>
  <si>
    <t>COSTOS DE MANUFACTURA</t>
  </si>
  <si>
    <t>CONTABILIDAD ORIENTADA A LOS NEG.</t>
  </si>
  <si>
    <t>7°</t>
  </si>
  <si>
    <t>6°</t>
  </si>
  <si>
    <t>2°</t>
  </si>
  <si>
    <t>IIND</t>
  </si>
  <si>
    <t>IGE</t>
  </si>
  <si>
    <t>LAE. RENATA RAMOS MORENO</t>
  </si>
  <si>
    <t>LAE RENATA RAMOS MORENO</t>
  </si>
  <si>
    <t>S/E</t>
  </si>
  <si>
    <t>L.A</t>
  </si>
  <si>
    <t>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</si>
</sst>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36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37</v>
      </c>
      <c r="B14" s="9" t="s">
        <v>49</v>
      </c>
      <c r="C14" s="9" t="s">
        <v>42</v>
      </c>
      <c r="D14" s="9" t="s">
        <v>45</v>
      </c>
      <c r="E14" s="9">
        <v>6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8" t="s">
        <v>38</v>
      </c>
      <c r="B15" s="9" t="s">
        <v>49</v>
      </c>
      <c r="C15" s="9" t="s">
        <v>43</v>
      </c>
      <c r="D15" s="9" t="s">
        <v>35</v>
      </c>
      <c r="E15" s="9">
        <v>15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8" t="s">
        <v>39</v>
      </c>
      <c r="B16" s="9" t="s">
        <v>49</v>
      </c>
      <c r="C16" s="9" t="s">
        <v>44</v>
      </c>
      <c r="D16" s="9" t="s">
        <v>34</v>
      </c>
      <c r="E16" s="9"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8" t="s">
        <v>40</v>
      </c>
      <c r="B17" s="9" t="s">
        <v>49</v>
      </c>
      <c r="C17" s="9" t="s">
        <v>44</v>
      </c>
      <c r="D17" s="9" t="s">
        <v>35</v>
      </c>
      <c r="E17" s="9"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8" t="s">
        <v>41</v>
      </c>
      <c r="B18" s="9" t="s">
        <v>49</v>
      </c>
      <c r="C18" s="9" t="s">
        <v>44</v>
      </c>
      <c r="D18" s="9" t="s">
        <v>46</v>
      </c>
      <c r="E18" s="9">
        <v>21</v>
      </c>
      <c r="F18" s="9"/>
      <c r="G18" s="9"/>
      <c r="H18" s="10">
        <f t="shared" si="0"/>
        <v>0</v>
      </c>
      <c r="I18" s="9"/>
      <c r="J18" s="10"/>
      <c r="K18" s="9"/>
      <c r="L18" s="10">
        <f t="shared" si="2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opLeftCell="A6" zoomScaleNormal="100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37</v>
      </c>
      <c r="B14" s="9">
        <v>1</v>
      </c>
      <c r="C14" s="9" t="s">
        <v>42</v>
      </c>
      <c r="D14" s="9" t="s">
        <v>45</v>
      </c>
      <c r="E14" s="9">
        <v>6</v>
      </c>
      <c r="F14" s="9">
        <v>5</v>
      </c>
      <c r="G14" s="9"/>
      <c r="H14" s="10">
        <v>0</v>
      </c>
      <c r="I14" s="9">
        <v>1</v>
      </c>
      <c r="J14" s="10">
        <v>0</v>
      </c>
      <c r="K14" s="9">
        <v>0</v>
      </c>
      <c r="L14" s="10">
        <f t="shared" ref="L14:L32" si="0">K14/E14</f>
        <v>0</v>
      </c>
      <c r="M14" s="9">
        <v>70</v>
      </c>
      <c r="N14" s="15">
        <v>1</v>
      </c>
    </row>
    <row r="15" spans="1:14" s="11" customFormat="1" x14ac:dyDescent="0.2">
      <c r="A15" s="8" t="s">
        <v>37</v>
      </c>
      <c r="B15" s="9">
        <v>2</v>
      </c>
      <c r="C15" s="9" t="s">
        <v>42</v>
      </c>
      <c r="D15" s="9" t="s">
        <v>45</v>
      </c>
      <c r="E15" s="9">
        <v>6</v>
      </c>
      <c r="F15" s="9">
        <v>5</v>
      </c>
      <c r="G15" s="9"/>
      <c r="H15" s="10">
        <v>0</v>
      </c>
      <c r="I15" s="9">
        <v>1</v>
      </c>
      <c r="J15" s="10">
        <v>0</v>
      </c>
      <c r="K15" s="9">
        <v>0</v>
      </c>
      <c r="L15" s="10">
        <v>0</v>
      </c>
      <c r="M15" s="9">
        <v>71</v>
      </c>
      <c r="N15" s="15">
        <v>1</v>
      </c>
    </row>
    <row r="16" spans="1:14" s="11" customFormat="1" ht="25.5" x14ac:dyDescent="0.2">
      <c r="A16" s="8" t="s">
        <v>38</v>
      </c>
      <c r="B16" s="9">
        <v>1</v>
      </c>
      <c r="C16" s="9" t="s">
        <v>43</v>
      </c>
      <c r="D16" s="9" t="s">
        <v>50</v>
      </c>
      <c r="E16" s="9">
        <v>15</v>
      </c>
      <c r="F16" s="9">
        <v>13</v>
      </c>
      <c r="G16" s="9"/>
      <c r="H16" s="10">
        <v>0</v>
      </c>
      <c r="I16" s="9">
        <v>2</v>
      </c>
      <c r="J16" s="10">
        <v>0</v>
      </c>
      <c r="K16" s="9">
        <v>0</v>
      </c>
      <c r="L16" s="10">
        <f t="shared" si="0"/>
        <v>0</v>
      </c>
      <c r="M16" s="9">
        <v>75</v>
      </c>
      <c r="N16" s="15">
        <v>0.87</v>
      </c>
    </row>
    <row r="17" spans="1:14" s="11" customFormat="1" ht="25.5" x14ac:dyDescent="0.2">
      <c r="A17" s="8" t="s">
        <v>38</v>
      </c>
      <c r="B17" s="9">
        <v>2</v>
      </c>
      <c r="C17" s="9" t="s">
        <v>43</v>
      </c>
      <c r="D17" s="9" t="s">
        <v>50</v>
      </c>
      <c r="E17" s="9">
        <v>15</v>
      </c>
      <c r="F17" s="9">
        <v>13</v>
      </c>
      <c r="G17" s="9"/>
      <c r="H17" s="10">
        <v>0</v>
      </c>
      <c r="I17" s="9">
        <v>2</v>
      </c>
      <c r="J17" s="10">
        <v>0</v>
      </c>
      <c r="K17" s="9">
        <v>0</v>
      </c>
      <c r="L17" s="10">
        <v>0</v>
      </c>
      <c r="M17" s="9">
        <v>78</v>
      </c>
      <c r="N17" s="15">
        <v>0.87</v>
      </c>
    </row>
    <row r="18" spans="1:14" s="11" customFormat="1" x14ac:dyDescent="0.2">
      <c r="A18" s="8" t="s">
        <v>39</v>
      </c>
      <c r="B18" s="9">
        <v>1</v>
      </c>
      <c r="C18" s="9" t="s">
        <v>44</v>
      </c>
      <c r="D18" s="9" t="s">
        <v>34</v>
      </c>
      <c r="E18" s="9">
        <v>25</v>
      </c>
      <c r="F18" s="9">
        <v>25</v>
      </c>
      <c r="G18" s="9"/>
      <c r="H18" s="10">
        <v>0</v>
      </c>
      <c r="I18" s="9">
        <v>0</v>
      </c>
      <c r="J18" s="10">
        <v>0</v>
      </c>
      <c r="K18" s="9">
        <v>0</v>
      </c>
      <c r="L18" s="10"/>
      <c r="M18" s="9">
        <v>88</v>
      </c>
      <c r="N18" s="15">
        <v>0.76</v>
      </c>
    </row>
    <row r="19" spans="1:14" s="11" customFormat="1" x14ac:dyDescent="0.2">
      <c r="A19" s="8" t="s">
        <v>39</v>
      </c>
      <c r="B19" s="9">
        <v>2</v>
      </c>
      <c r="C19" s="9" t="s">
        <v>44</v>
      </c>
      <c r="D19" s="9" t="s">
        <v>34</v>
      </c>
      <c r="E19" s="9">
        <v>25</v>
      </c>
      <c r="F19" s="9">
        <v>25</v>
      </c>
      <c r="G19" s="9"/>
      <c r="H19" s="10">
        <v>0</v>
      </c>
      <c r="I19" s="9">
        <v>0</v>
      </c>
      <c r="J19" s="10">
        <v>0</v>
      </c>
      <c r="K19" s="9">
        <v>0</v>
      </c>
      <c r="L19" s="10">
        <f t="shared" si="0"/>
        <v>0</v>
      </c>
      <c r="M19" s="9">
        <v>86</v>
      </c>
      <c r="N19" s="15">
        <v>0.64</v>
      </c>
    </row>
    <row r="20" spans="1:14" s="11" customFormat="1" x14ac:dyDescent="0.2">
      <c r="A20" s="8" t="s">
        <v>40</v>
      </c>
      <c r="B20" s="9">
        <v>1</v>
      </c>
      <c r="C20" s="9" t="s">
        <v>44</v>
      </c>
      <c r="D20" s="9" t="s">
        <v>50</v>
      </c>
      <c r="E20" s="9">
        <v>15</v>
      </c>
      <c r="F20" s="9">
        <v>15</v>
      </c>
      <c r="G20" s="9"/>
      <c r="H20" s="10">
        <v>0</v>
      </c>
      <c r="I20" s="9">
        <v>0</v>
      </c>
      <c r="J20" s="10">
        <v>0</v>
      </c>
      <c r="K20" s="9">
        <v>0</v>
      </c>
      <c r="L20" s="10">
        <f t="shared" si="0"/>
        <v>0</v>
      </c>
      <c r="M20" s="9">
        <v>89</v>
      </c>
      <c r="N20" s="15">
        <v>0.8</v>
      </c>
    </row>
    <row r="21" spans="1:14" s="11" customFormat="1" x14ac:dyDescent="0.2">
      <c r="A21" s="8" t="s">
        <v>40</v>
      </c>
      <c r="B21" s="9">
        <v>2</v>
      </c>
      <c r="C21" s="9" t="s">
        <v>44</v>
      </c>
      <c r="D21" s="9" t="s">
        <v>50</v>
      </c>
      <c r="E21" s="9">
        <v>15</v>
      </c>
      <c r="F21" s="9">
        <v>15</v>
      </c>
      <c r="G21" s="9"/>
      <c r="H21" s="10">
        <v>0</v>
      </c>
      <c r="I21" s="9">
        <v>0</v>
      </c>
      <c r="J21" s="10">
        <v>0</v>
      </c>
      <c r="K21" s="9">
        <v>0</v>
      </c>
      <c r="L21" s="10">
        <v>0</v>
      </c>
      <c r="M21" s="9">
        <v>85</v>
      </c>
      <c r="N21" s="15">
        <v>1</v>
      </c>
    </row>
    <row r="22" spans="1:14" s="11" customFormat="1" x14ac:dyDescent="0.2">
      <c r="A22" s="8" t="s">
        <v>41</v>
      </c>
      <c r="B22" s="9">
        <v>1</v>
      </c>
      <c r="C22" s="9" t="s">
        <v>44</v>
      </c>
      <c r="D22" s="9" t="s">
        <v>46</v>
      </c>
      <c r="E22" s="9">
        <v>21</v>
      </c>
      <c r="F22" s="9">
        <v>17</v>
      </c>
      <c r="G22" s="9"/>
      <c r="H22" s="10">
        <v>0</v>
      </c>
      <c r="I22" s="9">
        <v>4</v>
      </c>
      <c r="J22" s="10">
        <v>0</v>
      </c>
      <c r="K22" s="9">
        <v>0</v>
      </c>
      <c r="L22" s="10">
        <f t="shared" si="0"/>
        <v>0</v>
      </c>
      <c r="M22" s="9">
        <v>69</v>
      </c>
      <c r="N22" s="15">
        <v>0.81</v>
      </c>
    </row>
    <row r="23" spans="1:14" s="11" customFormat="1" x14ac:dyDescent="0.2">
      <c r="A23" s="21" t="s">
        <v>41</v>
      </c>
      <c r="B23" s="9">
        <v>2</v>
      </c>
      <c r="C23" s="9" t="s">
        <v>44</v>
      </c>
      <c r="D23" s="9" t="s">
        <v>46</v>
      </c>
      <c r="E23" s="9">
        <v>21</v>
      </c>
      <c r="F23" s="9">
        <v>18</v>
      </c>
      <c r="G23" s="9"/>
      <c r="H23" s="10">
        <v>0</v>
      </c>
      <c r="I23" s="9">
        <v>3</v>
      </c>
      <c r="J23" s="10">
        <v>0</v>
      </c>
      <c r="K23" s="9">
        <v>0</v>
      </c>
      <c r="L23" s="10">
        <f t="shared" si="0"/>
        <v>0</v>
      </c>
      <c r="M23" s="9">
        <v>68</v>
      </c>
      <c r="N23" s="15">
        <v>0.86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164</v>
      </c>
      <c r="F32" s="17">
        <f>SUM(F14:F31)</f>
        <v>151</v>
      </c>
      <c r="G32" s="17">
        <f>SUM(G14:G31)</f>
        <v>0</v>
      </c>
      <c r="H32" s="18">
        <f>SUM(F32:G32)/E32</f>
        <v>0.92073170731707321</v>
      </c>
      <c r="I32" s="17">
        <f t="shared" ref="I32" si="1">(E32-SUM(F32:G32))-K32</f>
        <v>13</v>
      </c>
      <c r="J32" s="18">
        <f t="shared" ref="J32" si="2">I32/E32</f>
        <v>7.926829268292683E-2</v>
      </c>
      <c r="K32" s="17">
        <f>SUM(K14:K31)</f>
        <v>0</v>
      </c>
      <c r="L32" s="18">
        <f t="shared" si="0"/>
        <v>0</v>
      </c>
      <c r="M32" s="17">
        <f>AVERAGE(M14:M31)</f>
        <v>77.900000000000006</v>
      </c>
      <c r="N32" s="19">
        <f>AVERAGE(N14:N31)</f>
        <v>0.86099999999999999</v>
      </c>
    </row>
    <row r="34" spans="1:14" ht="120" customHeight="1" x14ac:dyDescent="0.2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2">
      <c r="A36" s="12"/>
    </row>
    <row r="37" spans="1:14" x14ac:dyDescent="0.2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2">
      <c r="B38" s="38"/>
      <c r="C38" s="38"/>
      <c r="D38" s="38"/>
      <c r="G38" s="34"/>
      <c r="H38" s="34"/>
      <c r="I38" s="34"/>
      <c r="J38" s="34"/>
    </row>
    <row r="39" spans="1:14" hidden="1" x14ac:dyDescent="0.2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2"/>
    <row r="41" spans="1:14" ht="45" customHeight="1" x14ac:dyDescent="0.2">
      <c r="B41" s="42" t="str">
        <f>B10</f>
        <v>MCA. LILIANA IRASEMA AGUIRRE CARDOZA</v>
      </c>
      <c r="C41" s="42"/>
      <c r="D41" s="42"/>
      <c r="E41" s="13"/>
      <c r="F41" s="13"/>
      <c r="G41" s="42" t="s">
        <v>47</v>
      </c>
      <c r="H41" s="42"/>
      <c r="I41" s="42"/>
      <c r="J41" s="42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 xml:space="preserve">PLANEACION FINANCIERA </v>
      </c>
      <c r="B14" s="9">
        <v>3</v>
      </c>
      <c r="C14" s="9" t="s">
        <v>42</v>
      </c>
      <c r="D14" s="9" t="s">
        <v>45</v>
      </c>
      <c r="E14" s="9">
        <v>6</v>
      </c>
      <c r="F14" s="9">
        <v>5</v>
      </c>
      <c r="G14" s="9"/>
      <c r="H14" s="10">
        <f t="shared" ref="H14:H27" si="0">F14/E14</f>
        <v>0.83333333333333337</v>
      </c>
      <c r="I14" s="9">
        <v>1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67</v>
      </c>
      <c r="N14" s="15">
        <v>0.83</v>
      </c>
    </row>
    <row r="15" spans="1:14" s="11" customFormat="1" ht="25.5" x14ac:dyDescent="0.2">
      <c r="A15" s="9" t="str">
        <f>'1'!A15</f>
        <v>SISTEMAS DE INFORMACION DE LA MERCADOTECNIA</v>
      </c>
      <c r="B15" s="9">
        <v>3</v>
      </c>
      <c r="C15" s="9" t="s">
        <v>51</v>
      </c>
      <c r="D15" s="9" t="s">
        <v>50</v>
      </c>
      <c r="E15" s="9">
        <v>15</v>
      </c>
      <c r="F15" s="9">
        <v>13</v>
      </c>
      <c r="G15" s="9"/>
      <c r="H15" s="10">
        <f t="shared" si="0"/>
        <v>0.8666666666666667</v>
      </c>
      <c r="I15" s="9">
        <v>2</v>
      </c>
      <c r="J15" s="10">
        <f t="shared" si="1"/>
        <v>0.13333333333333333</v>
      </c>
      <c r="K15" s="9"/>
      <c r="L15" s="10">
        <f t="shared" si="2"/>
        <v>0</v>
      </c>
      <c r="M15" s="9">
        <v>77</v>
      </c>
      <c r="N15" s="15">
        <v>0.87</v>
      </c>
    </row>
    <row r="16" spans="1:14" s="11" customFormat="1" x14ac:dyDescent="0.2">
      <c r="A16" s="9" t="str">
        <f>'1'!A16</f>
        <v>CONTABILIDAD FINANCIERA</v>
      </c>
      <c r="B16" s="9">
        <v>3</v>
      </c>
      <c r="C16" s="9" t="s">
        <v>44</v>
      </c>
      <c r="D16" s="9" t="s">
        <v>34</v>
      </c>
      <c r="E16" s="9">
        <v>25</v>
      </c>
      <c r="F16" s="9">
        <v>25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>
        <v>88</v>
      </c>
      <c r="N16" s="15">
        <v>0.84</v>
      </c>
    </row>
    <row r="17" spans="1:14" s="11" customFormat="1" x14ac:dyDescent="0.2">
      <c r="A17" s="9" t="str">
        <f>'1'!A17</f>
        <v>COSTOS DE MANUFACTURA</v>
      </c>
      <c r="B17" s="9">
        <v>3</v>
      </c>
      <c r="C17" s="9" t="s">
        <v>44</v>
      </c>
      <c r="D17" s="9" t="s">
        <v>50</v>
      </c>
      <c r="E17" s="9">
        <v>15</v>
      </c>
      <c r="F17" s="9">
        <v>15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>
        <v>80</v>
      </c>
      <c r="N17" s="15">
        <v>1</v>
      </c>
    </row>
    <row r="18" spans="1:14" s="11" customFormat="1" x14ac:dyDescent="0.2">
      <c r="A18" s="9" t="str">
        <f>'1'!A18</f>
        <v>CONTABILIDAD ORIENTADA A LOS NEG.</v>
      </c>
      <c r="B18" s="9">
        <v>3</v>
      </c>
      <c r="C18" s="9" t="s">
        <v>44</v>
      </c>
      <c r="D18" s="9" t="s">
        <v>46</v>
      </c>
      <c r="E18" s="9">
        <v>21</v>
      </c>
      <c r="F18" s="9">
        <v>13</v>
      </c>
      <c r="G18" s="9"/>
      <c r="H18" s="10">
        <f t="shared" si="0"/>
        <v>0.61904761904761907</v>
      </c>
      <c r="I18" s="9">
        <v>8</v>
      </c>
      <c r="J18" s="10">
        <f t="shared" si="1"/>
        <v>0.38095238095238093</v>
      </c>
      <c r="K18" s="9"/>
      <c r="L18" s="10">
        <f t="shared" si="2"/>
        <v>0</v>
      </c>
      <c r="M18" s="9">
        <v>49</v>
      </c>
      <c r="N18" s="15">
        <v>0.62</v>
      </c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ref="I14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>I21/E21</f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71</v>
      </c>
      <c r="G28" s="17">
        <f>SUM(G14:G27)</f>
        <v>0</v>
      </c>
      <c r="H28" s="18">
        <f>SUM(F28:G28)/E28</f>
        <v>0.86585365853658536</v>
      </c>
      <c r="I28" s="17">
        <f t="shared" si="3"/>
        <v>11</v>
      </c>
      <c r="J28" s="18">
        <f t="shared" si="1"/>
        <v>0.13414634146341464</v>
      </c>
      <c r="K28" s="17">
        <f>SUM(K14:K27)</f>
        <v>0</v>
      </c>
      <c r="L28" s="18">
        <f t="shared" si="2"/>
        <v>0</v>
      </c>
      <c r="M28" s="17">
        <f>AVERAGE(M14:M27)</f>
        <v>72.2</v>
      </c>
      <c r="N28" s="19">
        <f>AVERAGE(N14:N27)</f>
        <v>0.83200000000000007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47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9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>
        <v>100</v>
      </c>
      <c r="N14" s="15">
        <v>1</v>
      </c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48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3"/>
      <c r="C34" s="43"/>
      <c r="D34" s="43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47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2024-06-13T20:33:53Z</dcterms:modified>
  <cp:category/>
  <cp:contentStatus/>
</cp:coreProperties>
</file>