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E7C7AE49-410F-49DC-93F2-9050BB6DAE2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I22" i="24"/>
  <c r="J22" i="24" s="1"/>
  <c r="I21" i="24"/>
  <c r="J21" i="24" s="1"/>
  <c r="A21" i="24"/>
  <c r="I20" i="24"/>
  <c r="J20" i="24" s="1"/>
  <c r="A20" i="24"/>
  <c r="I18" i="24"/>
  <c r="J18" i="24" s="1"/>
  <c r="A18" i="24"/>
  <c r="I16" i="24"/>
  <c r="J16" i="24" s="1"/>
  <c r="A16" i="24"/>
  <c r="I14" i="24"/>
  <c r="J14" i="24" s="1"/>
  <c r="A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A18" i="23"/>
  <c r="J17" i="23"/>
  <c r="A17" i="23"/>
  <c r="J16" i="23"/>
  <c r="A16" i="23"/>
  <c r="J15" i="23"/>
  <c r="A15" i="23"/>
  <c r="J14" i="23"/>
  <c r="A14" i="23"/>
  <c r="B10" i="23"/>
  <c r="B37" i="23" s="1"/>
  <c r="L8" i="23"/>
  <c r="H8" i="23"/>
  <c r="E8" i="23"/>
  <c r="L19" i="22"/>
  <c r="L22" i="22"/>
  <c r="B10" i="22"/>
  <c r="B41" i="22" s="1"/>
  <c r="L8" i="22"/>
  <c r="H8" i="22"/>
  <c r="E8" i="22"/>
  <c r="N32" i="22"/>
  <c r="M32" i="22"/>
  <c r="K32" i="22"/>
  <c r="G32" i="22"/>
  <c r="F32" i="22"/>
  <c r="L23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<sst xmlns="http://schemas.openxmlformats.org/spreadsheetml/2006/main" count="251" uniqueCount="52">
  <si>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</si>
  <si>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</si>
  <si>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</si>
  <si>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</si>
  <si>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</si>
  <si>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</si>
  <si>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</si>
  <si>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</si>
  <si>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</si>
  <si>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</si>
  <si>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</si>
  <si>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</si>
  <si>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</si>
  <si>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</si>
  <si>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</si>
  <si>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</si>
  <si>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</si>
  <si>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</si>
  <si>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</si>
  <si>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</si>
  <si>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</si>
  <si>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</si>
  <si>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</si>
  <si>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</si>
  <si>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</si>
  <si>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</si>
  <si>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</si>
  <si>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</si>
  <si>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</si>
  <si>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</si>
  <si>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</si>
  <si>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</si>
  <si>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</si>
  <si>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</si>
  <si>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</si>
  <si>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</si>
  <si>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</si>
  <si>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</si>
  <si>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</si>
  <si>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</si>
  <si>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</si>
  <si>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</si>
  <si>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</si>
  <si>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</si>
  <si>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</si>
  <si>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</si>
  <si>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</si>
  <si>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</si>
  <si>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</si>
  <si>
    <t>S/E</t>
  </si>
  <si>
    <t>L.A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</si>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</sst>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 t="s">
        <v>49</v>
      </c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 t="s">
        <v>49</v>
      </c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6" zoomScaleNormal="100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>
        <v>1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v>0</v>
      </c>
      <c r="I14" s="9">
        <v>1</v>
      </c>
      <c r="J14" s="10">
        <v>0</v>
      </c>
      <c r="K14" s="9">
        <v>0</v>
      </c>
      <c r="L14" s="10">
        <f t="shared" ref="L14:L32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37</v>
      </c>
      <c r="B15" s="9">
        <v>2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v>0</v>
      </c>
      <c r="I15" s="9">
        <v>1</v>
      </c>
      <c r="J15" s="10">
        <v>0</v>
      </c>
      <c r="K15" s="9">
        <v>0</v>
      </c>
      <c r="L15" s="10">
        <v>0</v>
      </c>
      <c r="M15" s="9">
        <v>71</v>
      </c>
      <c r="N15" s="15">
        <v>1</v>
      </c>
    </row>
    <row r="16" spans="1:14" s="11" customFormat="1" ht="25.5" x14ac:dyDescent="0.2">
      <c r="A16" s="8" t="s">
        <v>38</v>
      </c>
      <c r="B16" s="9">
        <v>1</v>
      </c>
      <c r="C16" s="9" t="s">
        <v>43</v>
      </c>
      <c r="D16" s="9" t="s">
        <v>50</v>
      </c>
      <c r="E16" s="9">
        <v>15</v>
      </c>
      <c r="F16" s="9">
        <v>13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75</v>
      </c>
      <c r="N16" s="15">
        <v>0.87</v>
      </c>
    </row>
    <row r="17" spans="1:14" s="11" customFormat="1" ht="25.5" x14ac:dyDescent="0.2">
      <c r="A17" s="8" t="s">
        <v>38</v>
      </c>
      <c r="B17" s="9">
        <v>2</v>
      </c>
      <c r="C17" s="9" t="s">
        <v>43</v>
      </c>
      <c r="D17" s="9" t="s">
        <v>50</v>
      </c>
      <c r="E17" s="9">
        <v>15</v>
      </c>
      <c r="F17" s="9">
        <v>13</v>
      </c>
      <c r="G17" s="9"/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78</v>
      </c>
      <c r="N17" s="15">
        <v>0.87</v>
      </c>
    </row>
    <row r="18" spans="1:14" s="11" customFormat="1" x14ac:dyDescent="0.2">
      <c r="A18" s="8" t="s">
        <v>39</v>
      </c>
      <c r="B18" s="9">
        <v>1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v>0</v>
      </c>
      <c r="I18" s="9">
        <v>0</v>
      </c>
      <c r="J18" s="10">
        <v>0</v>
      </c>
      <c r="K18" s="9">
        <v>0</v>
      </c>
      <c r="L18" s="10"/>
      <c r="M18" s="9">
        <v>88</v>
      </c>
      <c r="N18" s="15">
        <v>0.76</v>
      </c>
    </row>
    <row r="19" spans="1:14" s="11" customFormat="1" x14ac:dyDescent="0.2">
      <c r="A19" s="8" t="s">
        <v>39</v>
      </c>
      <c r="B19" s="9">
        <v>2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si="0"/>
        <v>0</v>
      </c>
      <c r="M19" s="9">
        <v>86</v>
      </c>
      <c r="N19" s="15">
        <v>0.64</v>
      </c>
    </row>
    <row r="20" spans="1:14" s="11" customFormat="1" x14ac:dyDescent="0.2">
      <c r="A20" s="8" t="s">
        <v>40</v>
      </c>
      <c r="B20" s="9">
        <v>1</v>
      </c>
      <c r="C20" s="9" t="s">
        <v>44</v>
      </c>
      <c r="D20" s="9" t="s">
        <v>50</v>
      </c>
      <c r="E20" s="9">
        <v>15</v>
      </c>
      <c r="F20" s="9">
        <v>15</v>
      </c>
      <c r="G20" s="9"/>
      <c r="H20" s="10">
        <v>0</v>
      </c>
      <c r="I20" s="9">
        <v>0</v>
      </c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0.8</v>
      </c>
    </row>
    <row r="21" spans="1:14" s="11" customFormat="1" x14ac:dyDescent="0.2">
      <c r="A21" s="8" t="s">
        <v>40</v>
      </c>
      <c r="B21" s="9">
        <v>2</v>
      </c>
      <c r="C21" s="9" t="s">
        <v>44</v>
      </c>
      <c r="D21" s="9" t="s">
        <v>50</v>
      </c>
      <c r="E21" s="9">
        <v>15</v>
      </c>
      <c r="F21" s="9">
        <v>15</v>
      </c>
      <c r="G21" s="9"/>
      <c r="H21" s="10">
        <v>0</v>
      </c>
      <c r="I21" s="9">
        <v>0</v>
      </c>
      <c r="J21" s="10">
        <v>0</v>
      </c>
      <c r="K21" s="9">
        <v>0</v>
      </c>
      <c r="L21" s="10">
        <v>0</v>
      </c>
      <c r="M21" s="9">
        <v>85</v>
      </c>
      <c r="N21" s="15">
        <v>1</v>
      </c>
    </row>
    <row r="22" spans="1:14" s="11" customFormat="1" x14ac:dyDescent="0.2">
      <c r="A22" s="8" t="s">
        <v>41</v>
      </c>
      <c r="B22" s="9">
        <v>1</v>
      </c>
      <c r="C22" s="9" t="s">
        <v>44</v>
      </c>
      <c r="D22" s="9" t="s">
        <v>46</v>
      </c>
      <c r="E22" s="9">
        <v>21</v>
      </c>
      <c r="F22" s="9">
        <v>17</v>
      </c>
      <c r="G22" s="9"/>
      <c r="H22" s="10">
        <v>0</v>
      </c>
      <c r="I22" s="9">
        <v>4</v>
      </c>
      <c r="J22" s="10">
        <v>0</v>
      </c>
      <c r="K22" s="9">
        <v>0</v>
      </c>
      <c r="L22" s="10">
        <f t="shared" si="0"/>
        <v>0</v>
      </c>
      <c r="M22" s="9">
        <v>69</v>
      </c>
      <c r="N22" s="15">
        <v>0.81</v>
      </c>
    </row>
    <row r="23" spans="1:14" s="11" customFormat="1" x14ac:dyDescent="0.2">
      <c r="A23" s="21" t="s">
        <v>41</v>
      </c>
      <c r="B23" s="9">
        <v>2</v>
      </c>
      <c r="C23" s="9" t="s">
        <v>44</v>
      </c>
      <c r="D23" s="9" t="s">
        <v>46</v>
      </c>
      <c r="E23" s="9">
        <v>21</v>
      </c>
      <c r="F23" s="9">
        <v>18</v>
      </c>
      <c r="G23" s="9"/>
      <c r="H23" s="10">
        <v>0</v>
      </c>
      <c r="I23" s="9">
        <v>3</v>
      </c>
      <c r="J23" s="10">
        <v>0</v>
      </c>
      <c r="K23" s="9">
        <v>0</v>
      </c>
      <c r="L23" s="10">
        <f t="shared" si="0"/>
        <v>0</v>
      </c>
      <c r="M23" s="9">
        <v>68</v>
      </c>
      <c r="N23" s="15">
        <v>0.86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164</v>
      </c>
      <c r="F32" s="17">
        <f>SUM(F14:F31)</f>
        <v>151</v>
      </c>
      <c r="G32" s="17">
        <f>SUM(G14:G31)</f>
        <v>0</v>
      </c>
      <c r="H32" s="18">
        <f>SUM(F32:G32)/E32</f>
        <v>0.92073170731707321</v>
      </c>
      <c r="I32" s="17">
        <f t="shared" ref="I32" si="1">(E32-SUM(F32:G32))-K32</f>
        <v>13</v>
      </c>
      <c r="J32" s="18">
        <f t="shared" ref="J32" si="2">I32/E32</f>
        <v>7.926829268292683E-2</v>
      </c>
      <c r="K32" s="17">
        <f>SUM(K14:K31)</f>
        <v>0</v>
      </c>
      <c r="L32" s="18">
        <f t="shared" si="0"/>
        <v>0</v>
      </c>
      <c r="M32" s="17">
        <f>AVERAGE(M14:M31)</f>
        <v>77.900000000000006</v>
      </c>
      <c r="N32" s="19">
        <f>AVERAGE(N14:N31)</f>
        <v>0.86099999999999999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47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>
        <v>3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v>1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67</v>
      </c>
      <c r="N14" s="15">
        <v>0.83</v>
      </c>
    </row>
    <row r="15" spans="1:14" s="11" customFormat="1" ht="25.5" x14ac:dyDescent="0.2">
      <c r="A15" s="9" t="str">
        <f>'1'!A15</f>
        <v>SISTEMAS DE INFORMACION DE LA MERCADOTECNIA</v>
      </c>
      <c r="B15" s="9">
        <v>3</v>
      </c>
      <c r="C15" s="9" t="s">
        <v>51</v>
      </c>
      <c r="D15" s="9" t="s">
        <v>50</v>
      </c>
      <c r="E15" s="9">
        <v>15</v>
      </c>
      <c r="F15" s="9">
        <v>13</v>
      </c>
      <c r="G15" s="9"/>
      <c r="H15" s="10">
        <f t="shared" si="0"/>
        <v>0.8666666666666667</v>
      </c>
      <c r="I15" s="9">
        <v>2</v>
      </c>
      <c r="J15" s="10">
        <f t="shared" si="1"/>
        <v>0.13333333333333333</v>
      </c>
      <c r="K15" s="9"/>
      <c r="L15" s="10">
        <f t="shared" si="2"/>
        <v>0</v>
      </c>
      <c r="M15" s="9">
        <v>77</v>
      </c>
      <c r="N15" s="15">
        <v>0.87</v>
      </c>
    </row>
    <row r="16" spans="1:14" s="11" customFormat="1" x14ac:dyDescent="0.2">
      <c r="A16" s="9" t="str">
        <f>'1'!A16</f>
        <v>CONTABILIDAD FINANCIERA</v>
      </c>
      <c r="B16" s="9">
        <v>3</v>
      </c>
      <c r="C16" s="9" t="s">
        <v>44</v>
      </c>
      <c r="D16" s="9" t="s">
        <v>34</v>
      </c>
      <c r="E16" s="9">
        <v>25</v>
      </c>
      <c r="F16" s="9">
        <v>25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88</v>
      </c>
      <c r="N16" s="15">
        <v>0.84</v>
      </c>
    </row>
    <row r="17" spans="1:14" s="11" customFormat="1" x14ac:dyDescent="0.2">
      <c r="A17" s="9" t="str">
        <f>'1'!A17</f>
        <v>COSTOS DE MANUFACTURA</v>
      </c>
      <c r="B17" s="9">
        <v>3</v>
      </c>
      <c r="C17" s="9" t="s">
        <v>44</v>
      </c>
      <c r="D17" s="9" t="s">
        <v>50</v>
      </c>
      <c r="E17" s="9">
        <v>15</v>
      </c>
      <c r="F17" s="9">
        <v>15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9" t="str">
        <f>'1'!A18</f>
        <v>CONTABILIDAD ORIENTADA A LOS NEG.</v>
      </c>
      <c r="B18" s="9">
        <v>3</v>
      </c>
      <c r="C18" s="9" t="s">
        <v>44</v>
      </c>
      <c r="D18" s="9" t="s">
        <v>46</v>
      </c>
      <c r="E18" s="9">
        <v>21</v>
      </c>
      <c r="F18" s="9">
        <v>13</v>
      </c>
      <c r="G18" s="9"/>
      <c r="H18" s="10">
        <f t="shared" si="0"/>
        <v>0.61904761904761907</v>
      </c>
      <c r="I18" s="9">
        <v>8</v>
      </c>
      <c r="J18" s="10">
        <f t="shared" si="1"/>
        <v>0.38095238095238093</v>
      </c>
      <c r="K18" s="9"/>
      <c r="L18" s="10">
        <f t="shared" si="2"/>
        <v>0</v>
      </c>
      <c r="M18" s="9">
        <v>49</v>
      </c>
      <c r="N18" s="15">
        <v>0.62</v>
      </c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71</v>
      </c>
      <c r="G28" s="17">
        <f>SUM(G14:G27)</f>
        <v>0</v>
      </c>
      <c r="H28" s="18">
        <f>SUM(F28:G28)/E28</f>
        <v>0.86585365853658536</v>
      </c>
      <c r="I28" s="17">
        <f t="shared" ref="I19:I28" si="3">(E28-SUM(F28:G28))-K28</f>
        <v>11</v>
      </c>
      <c r="J28" s="18">
        <f t="shared" si="1"/>
        <v>0.13414634146341464</v>
      </c>
      <c r="K28" s="17">
        <f>SUM(K14:K27)</f>
        <v>0</v>
      </c>
      <c r="L28" s="18">
        <f t="shared" si="2"/>
        <v>0</v>
      </c>
      <c r="M28" s="17">
        <f>AVERAGE(M14:M27)</f>
        <v>72.2</v>
      </c>
      <c r="N28" s="19">
        <f>AVERAGE(N14:N27)</f>
        <v>0.83200000000000007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>
        <v>4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f t="shared" ref="H14:H30" si="0">F14/E14</f>
        <v>0.83333333333333337</v>
      </c>
      <c r="I14" s="9">
        <f t="shared" ref="I14:I31" si="1">(E14-SUM(F14:G14))-K14</f>
        <v>1</v>
      </c>
      <c r="J14" s="10">
        <f t="shared" ref="J14:J31" si="2">I14/E14</f>
        <v>0.16666666666666666</v>
      </c>
      <c r="K14" s="9"/>
      <c r="L14" s="10">
        <f t="shared" ref="L14:L31" si="3">K14/E14</f>
        <v>0</v>
      </c>
      <c r="M14" s="9">
        <v>71</v>
      </c>
      <c r="N14" s="15">
        <v>0.83</v>
      </c>
    </row>
    <row r="15" spans="1:14" s="11" customFormat="1" x14ac:dyDescent="0.2">
      <c r="A15" s="9" t="s">
        <v>37</v>
      </c>
      <c r="B15" s="9">
        <v>5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f t="shared" si="0"/>
        <v>0.83333333333333337</v>
      </c>
      <c r="I15" s="9">
        <v>1</v>
      </c>
      <c r="J15" s="10">
        <f t="shared" si="2"/>
        <v>0.16666666666666666</v>
      </c>
      <c r="K15" s="9"/>
      <c r="L15" s="10">
        <f t="shared" si="3"/>
        <v>0</v>
      </c>
      <c r="M15" s="9">
        <v>67</v>
      </c>
      <c r="N15" s="15">
        <v>0.83</v>
      </c>
    </row>
    <row r="16" spans="1:14" s="11" customFormat="1" ht="25.5" x14ac:dyDescent="0.2">
      <c r="A16" s="9" t="str">
        <f>'1'!A15</f>
        <v>SISTEMAS DE INFORMACION DE LA MERCADOTECNIA</v>
      </c>
      <c r="B16" s="9">
        <v>4</v>
      </c>
      <c r="C16" s="9" t="s">
        <v>51</v>
      </c>
      <c r="D16" s="9" t="s">
        <v>35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74</v>
      </c>
      <c r="N16" s="15">
        <v>0.87</v>
      </c>
    </row>
    <row r="17" spans="1:14" s="11" customFormat="1" ht="25.5" x14ac:dyDescent="0.2">
      <c r="A17" s="9" t="s">
        <v>38</v>
      </c>
      <c r="B17" s="9">
        <v>5</v>
      </c>
      <c r="C17" s="9" t="s">
        <v>51</v>
      </c>
      <c r="D17" s="9" t="s">
        <v>35</v>
      </c>
      <c r="E17" s="9">
        <v>15</v>
      </c>
      <c r="F17" s="9">
        <v>13</v>
      </c>
      <c r="G17" s="9"/>
      <c r="H17" s="10">
        <f t="shared" si="0"/>
        <v>0.8666666666666667</v>
      </c>
      <c r="I17" s="9">
        <v>2</v>
      </c>
      <c r="J17" s="10">
        <f t="shared" si="2"/>
        <v>0.13333333333333333</v>
      </c>
      <c r="K17" s="9"/>
      <c r="L17" s="10">
        <f t="shared" si="3"/>
        <v>0</v>
      </c>
      <c r="M17" s="9">
        <v>78</v>
      </c>
      <c r="N17" s="15">
        <v>0.87</v>
      </c>
    </row>
    <row r="18" spans="1:14" s="11" customFormat="1" x14ac:dyDescent="0.2">
      <c r="A18" s="9" t="str">
        <f>'1'!A16</f>
        <v>CONTABILIDAD FINANCIERA</v>
      </c>
      <c r="B18" s="9">
        <v>4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80</v>
      </c>
      <c r="N18" s="15">
        <v>1</v>
      </c>
    </row>
    <row r="19" spans="1:14" s="11" customFormat="1" x14ac:dyDescent="0.2">
      <c r="A19" s="9" t="s">
        <v>39</v>
      </c>
      <c r="B19" s="9">
        <v>5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f t="shared" si="0"/>
        <v>1</v>
      </c>
      <c r="I19" s="9"/>
      <c r="J19" s="10">
        <f t="shared" si="2"/>
        <v>0</v>
      </c>
      <c r="K19" s="9"/>
      <c r="L19" s="10">
        <f t="shared" si="3"/>
        <v>0</v>
      </c>
      <c r="M19" s="9">
        <v>85</v>
      </c>
      <c r="N19" s="15">
        <v>1</v>
      </c>
    </row>
    <row r="20" spans="1:14" s="11" customFormat="1" x14ac:dyDescent="0.2">
      <c r="A20" s="9" t="str">
        <f>'1'!A17</f>
        <v>COSTOS DE MANUFACTURA</v>
      </c>
      <c r="B20" s="9">
        <v>4</v>
      </c>
      <c r="C20" s="9" t="s">
        <v>44</v>
      </c>
      <c r="D20" s="9" t="s">
        <v>35</v>
      </c>
      <c r="E20" s="9"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85</v>
      </c>
      <c r="N20" s="15">
        <v>0.93</v>
      </c>
    </row>
    <row r="21" spans="1:14" s="11" customFormat="1" x14ac:dyDescent="0.2">
      <c r="A21" s="9" t="str">
        <f>'1'!A18</f>
        <v>CONTABILIDAD ORIENTADA A LOS NEG.</v>
      </c>
      <c r="B21" s="9">
        <v>4</v>
      </c>
      <c r="C21" s="9" t="s">
        <v>44</v>
      </c>
      <c r="D21" s="9" t="s">
        <v>46</v>
      </c>
      <c r="E21" s="9">
        <v>21</v>
      </c>
      <c r="F21" s="9">
        <v>18</v>
      </c>
      <c r="G21" s="9"/>
      <c r="H21" s="10">
        <f t="shared" si="0"/>
        <v>0.8571428571428571</v>
      </c>
      <c r="I21" s="9">
        <f t="shared" si="1"/>
        <v>3</v>
      </c>
      <c r="J21" s="10">
        <f t="shared" si="2"/>
        <v>0.14285714285714285</v>
      </c>
      <c r="K21" s="9"/>
      <c r="L21" s="10">
        <f t="shared" si="3"/>
        <v>0</v>
      </c>
      <c r="M21" s="9">
        <v>69</v>
      </c>
      <c r="N21" s="15">
        <v>0.86</v>
      </c>
    </row>
    <row r="22" spans="1:14" s="11" customFormat="1" x14ac:dyDescent="0.2">
      <c r="A22" s="9" t="s">
        <v>41</v>
      </c>
      <c r="B22" s="9">
        <v>5</v>
      </c>
      <c r="C22" s="9" t="s">
        <v>44</v>
      </c>
      <c r="D22" s="9" t="s">
        <v>46</v>
      </c>
      <c r="E22" s="9">
        <v>21</v>
      </c>
      <c r="F22" s="9">
        <v>13</v>
      </c>
      <c r="G22" s="9"/>
      <c r="H22" s="10">
        <f t="shared" si="0"/>
        <v>0.61904761904761907</v>
      </c>
      <c r="I22" s="9">
        <f t="shared" si="1"/>
        <v>8</v>
      </c>
      <c r="J22" s="10">
        <f t="shared" si="2"/>
        <v>0.38095238095238093</v>
      </c>
      <c r="K22" s="9"/>
      <c r="L22" s="10">
        <f t="shared" si="3"/>
        <v>0</v>
      </c>
      <c r="M22" s="9">
        <v>49</v>
      </c>
      <c r="N22" s="15">
        <v>0.62</v>
      </c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149</v>
      </c>
      <c r="F31" s="17">
        <f>SUM(F14:F30)</f>
        <v>132</v>
      </c>
      <c r="G31" s="17">
        <f>SUM(G14:G30)</f>
        <v>0</v>
      </c>
      <c r="H31" s="18">
        <f>SUM(F31:G31)/E31</f>
        <v>0.88590604026845643</v>
      </c>
      <c r="I31" s="17">
        <f t="shared" si="1"/>
        <v>17</v>
      </c>
      <c r="J31" s="18">
        <f t="shared" si="2"/>
        <v>0.11409395973154363</v>
      </c>
      <c r="K31" s="17">
        <f>SUM(K14:K30)</f>
        <v>0</v>
      </c>
      <c r="L31" s="18">
        <f t="shared" si="3"/>
        <v>0</v>
      </c>
      <c r="M31" s="17">
        <f>AVERAGE(M14:M30)</f>
        <v>73.111111111111114</v>
      </c>
      <c r="N31" s="19">
        <f>AVERAGE(N14:N30)</f>
        <v>0.86777777777777787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48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2024-06-14T06:18:23Z</dcterms:modified>
  <cp:category/>
  <cp:contentStatus/>
</cp:coreProperties>
</file>