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HVM\"/>
    </mc:Choice>
  </mc:AlternateContent>
  <xr:revisionPtr revIDLastSave="0" documentId="8_{7FBC5843-FEF3-44A0-A313-26543BB4E71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E15" i="25"/>
  <c r="D15" i="25"/>
  <c r="C15" i="25"/>
  <c r="A15" i="25"/>
  <c r="E14" i="25"/>
  <c r="I14" i="25" s="1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E17" i="24"/>
  <c r="D17" i="24"/>
  <c r="C17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E16" i="22"/>
  <c r="A17" i="22"/>
  <c r="C17" i="22"/>
  <c r="D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H15" i="25"/>
  <c r="L14" i="25"/>
  <c r="L15" i="25"/>
  <c r="L16" i="25"/>
  <c r="L17" i="25"/>
  <c r="H14" i="25"/>
  <c r="H16" i="25"/>
  <c r="H17" i="25"/>
  <c r="E18" i="25"/>
  <c r="E28" i="24"/>
  <c r="E28" i="23"/>
  <c r="E28" i="22"/>
  <c r="I28" i="10"/>
  <c r="J28" i="10" s="1"/>
  <c r="H28" i="10"/>
  <c r="L28" i="10"/>
  <c r="I18" i="25" l="1"/>
  <c r="J18" i="25" s="1"/>
  <c r="L18" i="25"/>
  <c r="H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<sst xmlns="http://schemas.openxmlformats.org/spreadsheetml/2006/main" count="210" uniqueCount="60">
  <si>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</si>
  <si>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</si>
  <si>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</si>
  <si>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</si>
  <si>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</si>
  <si>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</si>
  <si>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</si>
  <si>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</si>
  <si>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</si>
  <si>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</si>
  <si>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</si>
  <si>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</si>
  <si>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</si>
  <si>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</si>
  <si>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</si>
  <si>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</si>
  <si>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</si>
  <si>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</si>
  <si>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</si>
  <si>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</si>
  <si>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</si>
  <si>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</si>
  <si>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</si>
  <si>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</si>
  <si>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</si>
  <si>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</si>
  <si>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</si>
  <si>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</si>
  <si>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</si>
  <si>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</si>
  <si>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</si>
  <si>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</si>
  <si>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</si>
  <si>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</si>
  <si>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</si>
  <si>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</si>
  <si>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</si>
  <si>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</si>
  <si>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</si>
  <si>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</si>
  <si>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</si>
  <si>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</si>
  <si>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CALCULO DIFERENCIAL</t>
  </si>
  <si>
    <t>101-A</t>
  </si>
  <si>
    <t>110-A</t>
  </si>
  <si>
    <t>307-A</t>
  </si>
  <si>
    <t>310-A</t>
  </si>
  <si>
    <t>IINF</t>
  </si>
  <si>
    <t>IGE</t>
  </si>
  <si>
    <t>CALCULO INTEGRAL</t>
  </si>
  <si>
    <t>201-A</t>
  </si>
  <si>
    <t>207-A</t>
  </si>
  <si>
    <t>204-A</t>
  </si>
  <si>
    <t>211-A</t>
  </si>
  <si>
    <t>IGEM</t>
  </si>
  <si>
    <t>ISIC</t>
  </si>
  <si>
    <t>IMCT</t>
  </si>
  <si>
    <t>FEBRERO-JUNIO 2024</t>
  </si>
  <si>
    <t>DEPARTAMENTO DE CIENCIAS BASICAS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</si>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</sst>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5" zoomScale="85" zoomScaleNormal="85" zoomScaleSheetLayoutView="100" workbookViewId="0">
      <selection activeCell="B10" sqref="B10:L1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20</v>
      </c>
      <c r="C8" s="33"/>
      <c r="D8" s="14" t="s">
        <v>4</v>
      </c>
      <c r="E8" s="5">
        <v>4</v>
      </c>
      <c r="G8" s="4" t="s">
        <v>5</v>
      </c>
      <c r="H8" s="5">
        <v>2</v>
      </c>
      <c r="I8" s="32" t="s">
        <v>6</v>
      </c>
      <c r="J8" s="32"/>
      <c r="K8" s="32"/>
      <c r="L8" s="33" t="s">
        <v>57</v>
      </c>
      <c r="M8" s="33"/>
      <c r="N8" s="33"/>
    </row>
    <row r="10" spans="1:14" x14ac:dyDescent="0.25">
      <c r="A10" s="4" t="s">
        <v>7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49</v>
      </c>
      <c r="B14" s="9">
        <v>1</v>
      </c>
      <c r="C14" s="9" t="s">
        <v>50</v>
      </c>
      <c r="D14" s="9" t="s">
        <v>37</v>
      </c>
      <c r="E14" s="9"/>
      <c r="F14" s="9">
        <v>33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x14ac:dyDescent="0.25">
      <c r="A15" s="8" t="s">
        <v>49</v>
      </c>
      <c r="B15" s="9">
        <v>1</v>
      </c>
      <c r="C15" s="9" t="s">
        <v>51</v>
      </c>
      <c r="D15" s="9" t="s">
        <v>54</v>
      </c>
      <c r="E15" s="9"/>
      <c r="F15" s="9">
        <v>32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84</v>
      </c>
      <c r="N15" s="15">
        <v>1</v>
      </c>
    </row>
    <row r="16" spans="1:14" s="11" customFormat="1" x14ac:dyDescent="0.25">
      <c r="A16" s="8" t="s">
        <v>35</v>
      </c>
      <c r="B16" s="9">
        <v>1</v>
      </c>
      <c r="C16" s="9" t="s">
        <v>52</v>
      </c>
      <c r="D16" s="9" t="s">
        <v>55</v>
      </c>
      <c r="E16" s="9"/>
      <c r="F16" s="9">
        <v>34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73</v>
      </c>
      <c r="N16" s="15">
        <v>0.21</v>
      </c>
    </row>
    <row r="17" spans="1:18" s="11" customFormat="1" x14ac:dyDescent="0.25">
      <c r="A17" s="8" t="s">
        <v>36</v>
      </c>
      <c r="B17" s="9">
        <v>1</v>
      </c>
      <c r="C17" s="9" t="s">
        <v>53</v>
      </c>
      <c r="D17" s="9" t="s">
        <v>56</v>
      </c>
      <c r="E17" s="9"/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85</v>
      </c>
      <c r="N17" s="15">
        <v>0.47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118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-118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85.5</v>
      </c>
      <c r="N28" s="19">
        <f>AVERAGE(N14:N27)</f>
        <v>0.66999999999999993</v>
      </c>
    </row>
    <row r="30" spans="1:18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Q25" sqref="Q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38</v>
      </c>
      <c r="C14" s="9" t="str">
        <f>'1'!C14</f>
        <v>201-A</v>
      </c>
      <c r="D14" s="9" t="str">
        <f>'1'!D14</f>
        <v>IIND</v>
      </c>
      <c r="E14" s="9">
        <v>33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80</v>
      </c>
      <c r="N14" s="15">
        <v>0.76</v>
      </c>
    </row>
    <row r="15" spans="1:14" s="11" customFormat="1" x14ac:dyDescent="0.25">
      <c r="A15" s="9" t="str">
        <f>'1'!A15</f>
        <v>CALCULO INTEGRAL</v>
      </c>
      <c r="B15" s="9" t="s">
        <v>38</v>
      </c>
      <c r="C15" s="9" t="str">
        <f>'1'!C15</f>
        <v>207-A</v>
      </c>
      <c r="D15" s="9" t="str">
        <f>'1'!D15</f>
        <v>IGEM</v>
      </c>
      <c r="E15" s="9">
        <v>32</v>
      </c>
      <c r="F15" s="9">
        <v>29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81</v>
      </c>
      <c r="N15" s="15">
        <v>0.38</v>
      </c>
    </row>
    <row r="16" spans="1:14" s="11" customFormat="1" x14ac:dyDescent="0.25">
      <c r="A16" s="9" t="str">
        <f>'1'!A16</f>
        <v>ALGEBRALINEAL</v>
      </c>
      <c r="B16" s="9" t="s">
        <v>38</v>
      </c>
      <c r="C16" s="9" t="str">
        <f>'1'!C16</f>
        <v>204-A</v>
      </c>
      <c r="D16" s="9" t="str">
        <f>'1'!D16</f>
        <v>ISIC</v>
      </c>
      <c r="E16" s="9">
        <f>'1'!E16</f>
        <v>0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64</v>
      </c>
      <c r="N16" s="15">
        <v>0.41</v>
      </c>
    </row>
    <row r="17" spans="1:14" s="11" customFormat="1" x14ac:dyDescent="0.25">
      <c r="A17" s="9" t="str">
        <f>'1'!A17</f>
        <v>ALGEBRA LINEAL</v>
      </c>
      <c r="B17" s="9" t="s">
        <v>38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82</v>
      </c>
      <c r="N17" s="15">
        <v>0.42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84</v>
      </c>
      <c r="F28" s="17">
        <f>SUM(F14:F27)</f>
        <v>105</v>
      </c>
      <c r="G28" s="17">
        <f>SUM(G14:G27)</f>
        <v>0</v>
      </c>
      <c r="H28" s="18">
        <f>SUM(F28:G28)/E28</f>
        <v>1.25</v>
      </c>
      <c r="I28" s="17">
        <f t="shared" ref="I28" si="0">(E28-SUM(F28:G28))-K28</f>
        <v>-21</v>
      </c>
      <c r="J28" s="18">
        <f t="shared" ref="J28" si="1">I28/E28</f>
        <v>-0.25</v>
      </c>
      <c r="K28" s="17">
        <f>SUM(K14:K27)</f>
        <v>0</v>
      </c>
      <c r="L28" s="18">
        <f t="shared" ref="L28" si="2">K28/E28</f>
        <v>0</v>
      </c>
      <c r="M28" s="17">
        <f>AVERAGE(M14:M27)</f>
        <v>76.75</v>
      </c>
      <c r="N28" s="19">
        <f>AVERAGE(N14:N27)</f>
        <v>0.49249999999999999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L34" sqref="L34"/>
    </sheetView>
  </sheetViews>
  <sheetFormatPr baseColWidth="10" defaultColWidth="11.44140625" defaultRowHeight="13.2" x14ac:dyDescent="0.25"/>
  <cols>
    <col min="1" max="1" width="38.5546875" style="1" bestFit="1" customWidth="1"/>
    <col min="2" max="2" width="5.88671875" style="1" customWidth="1"/>
    <col min="3" max="3" width="7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4.77734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39</v>
      </c>
      <c r="C14" s="9" t="str">
        <f>'1'!C14</f>
        <v>201-A</v>
      </c>
      <c r="D14" s="9" t="str">
        <f>'1'!D14</f>
        <v>IIND</v>
      </c>
      <c r="E14" s="9">
        <v>33</v>
      </c>
      <c r="F14" s="9">
        <v>24</v>
      </c>
      <c r="G14" s="9"/>
      <c r="H14" s="10"/>
      <c r="I14" s="9">
        <v>9</v>
      </c>
      <c r="J14" s="10"/>
      <c r="K14" s="9">
        <v>0</v>
      </c>
      <c r="L14" s="10">
        <v>0</v>
      </c>
      <c r="M14" s="9">
        <v>86</v>
      </c>
      <c r="N14" s="15">
        <v>0.73</v>
      </c>
    </row>
    <row r="15" spans="1:14" s="11" customFormat="1" x14ac:dyDescent="0.25">
      <c r="A15" s="9" t="str">
        <f>'1'!A15</f>
        <v>CALCULO INTEGRAL</v>
      </c>
      <c r="B15" s="9" t="s">
        <v>39</v>
      </c>
      <c r="C15" s="9" t="str">
        <f>'1'!C15</f>
        <v>207-A</v>
      </c>
      <c r="D15" s="9" t="str">
        <f>'1'!D15</f>
        <v>IGEM</v>
      </c>
      <c r="E15" s="9">
        <v>32</v>
      </c>
      <c r="F15" s="9">
        <v>28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91</v>
      </c>
      <c r="N15" s="15">
        <v>0.78</v>
      </c>
    </row>
    <row r="16" spans="1:14" s="11" customFormat="1" x14ac:dyDescent="0.25">
      <c r="A16" s="9" t="str">
        <f>'1'!A16</f>
        <v>ALGEBRALINEAL</v>
      </c>
      <c r="B16" s="9" t="s">
        <v>39</v>
      </c>
      <c r="C16" s="9" t="str">
        <f>'1'!C16</f>
        <v>204-A</v>
      </c>
      <c r="D16" s="9" t="str">
        <f>'1'!D16</f>
        <v>ISIC</v>
      </c>
      <c r="E16" s="9">
        <v>34</v>
      </c>
      <c r="F16" s="9">
        <v>27</v>
      </c>
      <c r="G16" s="9"/>
      <c r="H16" s="10"/>
      <c r="I16" s="9">
        <v>7</v>
      </c>
      <c r="J16" s="10"/>
      <c r="K16" s="9">
        <v>0</v>
      </c>
      <c r="L16" s="10">
        <v>0</v>
      </c>
      <c r="M16" s="9">
        <v>86</v>
      </c>
      <c r="N16" s="15">
        <v>0.65</v>
      </c>
    </row>
    <row r="17" spans="1:14" s="11" customFormat="1" x14ac:dyDescent="0.25">
      <c r="A17" s="9" t="str">
        <f>'1'!A17</f>
        <v>ALGEBRA LINEAL</v>
      </c>
      <c r="B17" s="9" t="s">
        <v>39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83</v>
      </c>
      <c r="N17" s="15">
        <v>0.42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118</v>
      </c>
      <c r="F28" s="17">
        <f>SUM(F14:F27)</f>
        <v>94</v>
      </c>
      <c r="G28" s="17">
        <f>SUM(G14:G27)</f>
        <v>0</v>
      </c>
      <c r="H28" s="18">
        <f>SUM(F28:G28)/E28</f>
        <v>0.79661016949152541</v>
      </c>
      <c r="I28" s="17">
        <f t="shared" ref="I28" si="0">(E28-SUM(F28:G28))-K28</f>
        <v>24</v>
      </c>
      <c r="J28" s="18">
        <f t="shared" ref="J28" si="1">I28/E28</f>
        <v>0.20338983050847459</v>
      </c>
      <c r="K28" s="17">
        <f>SUM(K14:K27)</f>
        <v>0</v>
      </c>
      <c r="L28" s="18">
        <f t="shared" ref="L28" si="2">K28/E28</f>
        <v>0</v>
      </c>
      <c r="M28" s="17">
        <f>AVERAGE(M14:M27)</f>
        <v>86.5</v>
      </c>
      <c r="N28" s="19">
        <f>AVERAGE(N14:N27)</f>
        <v>0.64500000000000002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 t="s">
        <v>59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L22" sqref="L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40</v>
      </c>
      <c r="C14" s="9" t="str">
        <f>'1'!C14</f>
        <v>201-A</v>
      </c>
      <c r="D14" s="9" t="str">
        <f>'1'!D14</f>
        <v>IIND</v>
      </c>
      <c r="E14" s="9">
        <f>'1'!E14</f>
        <v>0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84</v>
      </c>
      <c r="N14" s="15">
        <v>0.2</v>
      </c>
    </row>
    <row r="15" spans="1:14" s="11" customFormat="1" x14ac:dyDescent="0.25">
      <c r="A15" s="9" t="str">
        <f>'1'!A15</f>
        <v>CALCULO INTEGRAL</v>
      </c>
      <c r="B15" s="9" t="s">
        <v>40</v>
      </c>
      <c r="C15" s="9" t="str">
        <f>'1'!C15</f>
        <v>207-A</v>
      </c>
      <c r="D15" s="9" t="str">
        <f>'1'!D15</f>
        <v>IGEM</v>
      </c>
      <c r="E15" s="9">
        <f>'1'!E15</f>
        <v>0</v>
      </c>
      <c r="F15" s="9">
        <v>31</v>
      </c>
      <c r="G15" s="9"/>
      <c r="H15" s="10"/>
      <c r="I15" s="9">
        <v>5</v>
      </c>
      <c r="J15" s="10"/>
      <c r="K15" s="9">
        <v>0</v>
      </c>
      <c r="L15" s="10">
        <v>0</v>
      </c>
      <c r="M15" s="9">
        <v>83</v>
      </c>
      <c r="N15" s="15">
        <v>0.47</v>
      </c>
    </row>
    <row r="16" spans="1:14" s="11" customFormat="1" x14ac:dyDescent="0.25">
      <c r="A16" s="9" t="str">
        <f>'1'!A16</f>
        <v>ALGEBRALINEAL</v>
      </c>
      <c r="B16" s="9" t="s">
        <v>40</v>
      </c>
      <c r="C16" s="9" t="str">
        <f>'1'!C16</f>
        <v>204-A</v>
      </c>
      <c r="D16" s="9" t="str">
        <f>'1'!D16</f>
        <v>ISIC</v>
      </c>
      <c r="E16" s="9">
        <v>36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99</v>
      </c>
      <c r="N16" s="15">
        <v>0.94</v>
      </c>
    </row>
    <row r="17" spans="1:14" s="11" customFormat="1" x14ac:dyDescent="0.25">
      <c r="A17" s="9" t="s">
        <v>36</v>
      </c>
      <c r="B17" s="9" t="s">
        <v>40</v>
      </c>
      <c r="C17" s="9" t="str">
        <f>'1'!C17</f>
        <v>211-A</v>
      </c>
      <c r="D17" s="9" t="str">
        <f>'1'!D17</f>
        <v>IMCT</v>
      </c>
      <c r="E17" s="9">
        <f>'1'!E17</f>
        <v>0</v>
      </c>
      <c r="F17" s="9">
        <v>19</v>
      </c>
      <c r="G17" s="9"/>
      <c r="H17" s="10"/>
      <c r="I17" s="9">
        <v>6</v>
      </c>
      <c r="J17" s="10"/>
      <c r="K17" s="9">
        <v>0</v>
      </c>
      <c r="L17" s="10">
        <v>0</v>
      </c>
      <c r="M17" s="9">
        <v>88</v>
      </c>
      <c r="N17" s="15">
        <v>0.79</v>
      </c>
    </row>
    <row r="18" spans="1:14" s="11" customFormat="1" x14ac:dyDescent="0.25">
      <c r="A18" s="9" t="s">
        <v>42</v>
      </c>
      <c r="B18" s="9" t="s">
        <v>41</v>
      </c>
      <c r="C18" s="9" t="s">
        <v>43</v>
      </c>
      <c r="D18" s="9" t="s">
        <v>37</v>
      </c>
      <c r="E18" s="9">
        <v>25</v>
      </c>
      <c r="F18" s="9">
        <v>25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x14ac:dyDescent="0.25">
      <c r="A19" s="9" t="s">
        <v>42</v>
      </c>
      <c r="B19" s="9" t="s">
        <v>41</v>
      </c>
      <c r="C19" s="9" t="s">
        <v>44</v>
      </c>
      <c r="D19" s="9" t="s">
        <v>47</v>
      </c>
      <c r="E19" s="9">
        <v>36</v>
      </c>
      <c r="F19" s="9">
        <v>32</v>
      </c>
      <c r="G19" s="9"/>
      <c r="H19" s="10"/>
      <c r="I19" s="9">
        <v>4</v>
      </c>
      <c r="J19" s="10"/>
      <c r="K19" s="9">
        <v>0</v>
      </c>
      <c r="L19" s="10">
        <v>0</v>
      </c>
      <c r="M19" s="9">
        <v>91</v>
      </c>
      <c r="N19" s="15">
        <v>0.72</v>
      </c>
    </row>
    <row r="20" spans="1:14" s="11" customFormat="1" x14ac:dyDescent="0.25">
      <c r="A20" s="9" t="s">
        <v>35</v>
      </c>
      <c r="B20" s="9" t="s">
        <v>41</v>
      </c>
      <c r="C20" s="9" t="s">
        <v>45</v>
      </c>
      <c r="D20" s="9" t="s">
        <v>48</v>
      </c>
      <c r="E20" s="9">
        <v>36</v>
      </c>
      <c r="F20" s="9">
        <v>36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100</v>
      </c>
      <c r="N20" s="15">
        <v>1</v>
      </c>
    </row>
    <row r="21" spans="1:14" s="11" customFormat="1" x14ac:dyDescent="0.25">
      <c r="A21" s="9" t="s">
        <v>36</v>
      </c>
      <c r="B21" s="9" t="s">
        <v>41</v>
      </c>
      <c r="C21" s="9" t="s">
        <v>46</v>
      </c>
      <c r="D21" s="9" t="s">
        <v>47</v>
      </c>
      <c r="E21" s="9">
        <v>24</v>
      </c>
      <c r="F21" s="9">
        <v>19</v>
      </c>
      <c r="G21" s="9"/>
      <c r="H21" s="10"/>
      <c r="I21" s="9">
        <v>5</v>
      </c>
      <c r="J21" s="10"/>
      <c r="K21" s="9">
        <v>0</v>
      </c>
      <c r="L21" s="10">
        <v>0</v>
      </c>
      <c r="M21" s="9">
        <v>89</v>
      </c>
      <c r="N21" s="15">
        <v>0.79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157</v>
      </c>
      <c r="F28" s="17">
        <f>SUM(F14:F27)</f>
        <v>223</v>
      </c>
      <c r="G28" s="17">
        <f>SUM(G14:G27)</f>
        <v>0</v>
      </c>
      <c r="H28" s="18">
        <f>SUM(F28:G28)/E28</f>
        <v>1.4203821656050954</v>
      </c>
      <c r="I28" s="17">
        <f t="shared" ref="I28" si="0">(E28-SUM(F28:G28))-K28</f>
        <v>-66</v>
      </c>
      <c r="J28" s="18">
        <f t="shared" ref="J28" si="1">I28/E28</f>
        <v>-0.42038216560509556</v>
      </c>
      <c r="K28" s="17">
        <f>SUM(K14:K27)</f>
        <v>0</v>
      </c>
      <c r="L28" s="18">
        <f t="shared" ref="L28" si="2">K28/E28</f>
        <v>0</v>
      </c>
      <c r="M28" s="17">
        <f>AVERAGE(M14:M27)</f>
        <v>91.75</v>
      </c>
      <c r="N28" s="19">
        <f>AVERAGE(N14:N27)</f>
        <v>0.73875000000000002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8" zoomScale="80" zoomScaleNormal="80" zoomScaleSheetLayoutView="100" workbookViewId="0">
      <selection activeCell="K17" sqref="K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18.5546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17</v>
      </c>
      <c r="C14" s="9" t="str">
        <f>'1'!C14</f>
        <v>201-A</v>
      </c>
      <c r="D14" s="9" t="str">
        <f>'1'!D14</f>
        <v>IIND</v>
      </c>
      <c r="E14" s="9">
        <f>'1'!E14</f>
        <v>0</v>
      </c>
      <c r="F14" s="9">
        <v>25</v>
      </c>
      <c r="G14" s="9">
        <v>0</v>
      </c>
      <c r="H14" s="10" t="e">
        <f t="shared" ref="H14:H17" si="0">F14/E14</f>
        <v>#DIV/0!</v>
      </c>
      <c r="I14" s="9">
        <f t="shared" ref="I14:I18" si="1">(E14-SUM(F14:G14))-K14</f>
        <v>-25</v>
      </c>
      <c r="J14" s="10" t="e">
        <f t="shared" ref="J14:J18" si="2">I14/E14</f>
        <v>#DIV/0!</v>
      </c>
      <c r="K14" s="9">
        <v>0</v>
      </c>
      <c r="L14" s="10" t="e">
        <f t="shared" ref="L14:L18" si="3">K14/E14</f>
        <v>#DIV/0!</v>
      </c>
      <c r="M14" s="9">
        <v>86</v>
      </c>
      <c r="N14" s="15">
        <v>0.56000000000000005</v>
      </c>
    </row>
    <row r="15" spans="1:14" s="11" customFormat="1" x14ac:dyDescent="0.25">
      <c r="A15" s="9" t="str">
        <f>'1'!A15</f>
        <v>CALCULO INTEGRAL</v>
      </c>
      <c r="B15" s="9" t="s">
        <v>17</v>
      </c>
      <c r="C15" s="9" t="str">
        <f>'1'!C15</f>
        <v>207-A</v>
      </c>
      <c r="D15" s="9" t="str">
        <f>'1'!D15</f>
        <v>IGEM</v>
      </c>
      <c r="E15" s="9">
        <f>'1'!E15</f>
        <v>0</v>
      </c>
      <c r="F15" s="9">
        <v>29</v>
      </c>
      <c r="G15" s="9">
        <v>7</v>
      </c>
      <c r="H15" s="10" t="e">
        <f>F15/E15</f>
        <v>#DIV/0!</v>
      </c>
      <c r="I15" s="9"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>
        <v>83</v>
      </c>
      <c r="N15" s="15">
        <v>0.61</v>
      </c>
    </row>
    <row r="16" spans="1:14" s="11" customFormat="1" x14ac:dyDescent="0.25">
      <c r="A16" s="9" t="str">
        <f>'1'!A16</f>
        <v>ALGEBRALINEAL</v>
      </c>
      <c r="B16" s="9" t="s">
        <v>17</v>
      </c>
      <c r="C16" s="9" t="str">
        <f>'1'!C16</f>
        <v>204-A</v>
      </c>
      <c r="D16" s="9" t="str">
        <f>'1'!D16</f>
        <v>ISIC</v>
      </c>
      <c r="E16" s="9">
        <v>36</v>
      </c>
      <c r="F16" s="9">
        <v>36</v>
      </c>
      <c r="G16" s="9">
        <v>0</v>
      </c>
      <c r="H16" s="10">
        <f t="shared" si="0"/>
        <v>1</v>
      </c>
      <c r="I16" s="9"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92</v>
      </c>
      <c r="N16" s="15">
        <v>0.57999999999999996</v>
      </c>
    </row>
    <row r="17" spans="1:14" s="11" customFormat="1" x14ac:dyDescent="0.25">
      <c r="A17" s="9" t="str">
        <f>'1'!A17</f>
        <v>ALGEBRA LINEAL</v>
      </c>
      <c r="B17" s="9" t="s">
        <v>17</v>
      </c>
      <c r="C17" s="9" t="str">
        <f>'1'!C17</f>
        <v>211-A</v>
      </c>
      <c r="D17" s="9" t="str">
        <f>'1'!D17</f>
        <v>IMCT</v>
      </c>
      <c r="E17" s="9">
        <v>24</v>
      </c>
      <c r="F17" s="9">
        <v>19</v>
      </c>
      <c r="G17" s="9">
        <v>5</v>
      </c>
      <c r="H17" s="10">
        <f t="shared" si="0"/>
        <v>0.79166666666666663</v>
      </c>
      <c r="I17" s="9"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85</v>
      </c>
      <c r="N17" s="15">
        <v>0.79</v>
      </c>
    </row>
    <row r="18" spans="1:14" ht="13.8" thickBot="1" x14ac:dyDescent="0.3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60</v>
      </c>
      <c r="F18" s="17">
        <f>SUM(F14:F17)</f>
        <v>109</v>
      </c>
      <c r="G18" s="17">
        <f>SUM(G14:G17)</f>
        <v>12</v>
      </c>
      <c r="H18" s="18">
        <f>SUM(F18:G18)/E18</f>
        <v>2.0166666666666666</v>
      </c>
      <c r="I18" s="17">
        <f t="shared" si="1"/>
        <v>-61</v>
      </c>
      <c r="J18" s="18">
        <f t="shared" si="2"/>
        <v>-1.0166666666666666</v>
      </c>
      <c r="K18" s="17">
        <f>SUM(K14:K17)</f>
        <v>0</v>
      </c>
      <c r="L18" s="18">
        <f t="shared" si="3"/>
        <v>0</v>
      </c>
      <c r="M18" s="17">
        <f>AVERAGE(M14:M17)</f>
        <v>86.5</v>
      </c>
      <c r="N18" s="19">
        <f>AVERAGE(N14:N17)</f>
        <v>0.63500000000000001</v>
      </c>
    </row>
    <row r="20" spans="1:14" ht="120" customHeight="1" x14ac:dyDescent="0.25">
      <c r="A20" s="29" t="s">
        <v>25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5">
      <c r="A22" s="12"/>
    </row>
    <row r="23" spans="1:14" x14ac:dyDescent="0.25">
      <c r="B23" s="36" t="s">
        <v>26</v>
      </c>
      <c r="C23" s="36"/>
      <c r="D23" s="36"/>
      <c r="G23" s="21" t="s">
        <v>27</v>
      </c>
      <c r="H23" s="21"/>
      <c r="I23" s="21"/>
      <c r="J23" s="21"/>
    </row>
    <row r="24" spans="1:14" ht="62.25" customHeight="1" x14ac:dyDescent="0.25">
      <c r="B24" s="37"/>
      <c r="C24" s="37"/>
      <c r="D24" s="37"/>
      <c r="G24" s="33"/>
      <c r="H24" s="33"/>
      <c r="I24" s="33"/>
      <c r="J24" s="33"/>
    </row>
    <row r="25" spans="1:14" hidden="1" x14ac:dyDescent="0.25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5"/>
    <row r="27" spans="1:14" ht="45" customHeight="1" x14ac:dyDescent="0.25">
      <c r="B27" s="39" t="str">
        <f>B10</f>
        <v>ING. HUMBERTO VEGA MULATO</v>
      </c>
      <c r="C27" s="39"/>
      <c r="D27" s="39"/>
      <c r="E27" s="13"/>
      <c r="F27" s="13"/>
      <c r="G27" s="39"/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2024-05-22T17:36:04Z</dcterms:modified>
  <cp:category/>
  <cp:contentStatus/>
</cp:coreProperties>
</file>