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</authors>
  <commentList>
    <comment ref="B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<sst xmlns="http://schemas.openxmlformats.org/spreadsheetml/2006/main" count="193" uniqueCount="51">
  <si>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</si>
  <si>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</si>
  <si>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</si>
  <si>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</si>
  <si>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</si>
  <si>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</si>
  <si>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1°</t>
  </si>
  <si>
    <t>Grupos Atendidos:</t>
  </si>
  <si>
    <t>Asig. dif.</t>
  </si>
  <si>
    <t>Periodo Escolar:</t>
  </si>
  <si>
    <t>FEBRERO-JUNIO 2024</t>
  </si>
  <si>
    <t>PROFESOR (A):</t>
  </si>
  <si>
    <t>MC. HECTOR MIGUEL AMADOR CHAGALA</t>
  </si>
  <si>
    <t>ASIGNATURA</t>
  </si>
  <si>
    <t>UNI.</t>
  </si>
  <si>
    <t>SEM.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</si>
  <si>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</si>
  <si>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</si>
  <si>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</si>
  <si>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</si>
  <si>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</si>
  <si>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</si>
  <si>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</si>
  <si>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</si>
  <si>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</si>
  <si>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</si>
  <si>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</si>
  <si>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ESTATICA</t>
  </si>
  <si>
    <t>202-A</t>
  </si>
  <si>
    <t>IEME</t>
  </si>
  <si>
    <t>202-B</t>
  </si>
  <si>
    <t>ANALISIS  Y SINTESIS DE MECANISMOS</t>
  </si>
  <si>
    <t>402-A</t>
  </si>
  <si>
    <t>ANALISIS Y SINTESIS DE MECANISMOS</t>
  </si>
  <si>
    <t>402-B</t>
  </si>
  <si>
    <t>SIST HIDEAULICOS Y NEUM. DE POT</t>
  </si>
  <si>
    <t>702-U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</si>
  <si>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</si>
  <si>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</si>
  <si>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</si>
  <si>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</si>
  <si>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</si>
  <si>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</si>
  <si>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</si>
  <si>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</si>
  <si>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CARRERA</t>
  </si>
  <si>
    <t>II</t>
  </si>
  <si>
    <t>LICENCIATURA EN ADMINISTRACIÓN</t>
  </si>
  <si>
    <t>ELECTROMECANICA</t>
  </si>
  <si>
    <t>FINAL</t>
  </si>
  <si>
    <t>ESTEBAN DOMINGUEZ FISCAL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</si>
</sst>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2" borderId="7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1" fillId="0" borderId="9" xfId="3" applyFont="1" applyBorder="1" applyAlignment="1">
      <alignment horizontal="center" vertical="center" wrapText="1"/>
    </xf>
    <xf numFmtId="9" fontId="1" fillId="2" borderId="10" xfId="3" applyFont="1" applyFill="1" applyBorder="1" applyAlignment="1">
      <alignment horizontal="center" vertical="center"/>
    </xf>
    <xf numFmtId="9" fontId="6" fillId="0" borderId="5" xfId="3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9" fontId="1" fillId="0" borderId="9" xfId="3" applyNumberFormat="1" applyFont="1" applyBorder="1" applyAlignment="1">
      <alignment horizontal="center" vertical="center" wrapText="1"/>
    </xf>
    <xf numFmtId="9" fontId="6" fillId="0" borderId="5" xfId="3" applyNumberFormat="1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abSelected="1" zoomScale="93" zoomScaleNormal="93" workbookViewId="0">
      <selection activeCell="E21" sqref="E21"/>
    </sheetView>
  </sheetViews>
  <sheetFormatPr defaultColWidth="11.4444444444444" defaultRowHeight="13.2"/>
  <cols>
    <col min="1" max="1" width="38.5555555555556" style="2" customWidth="1"/>
    <col min="2" max="3" width="7.33333333333333" style="2" customWidth="1"/>
    <col min="4" max="4" width="25.8888888888889" style="2" customWidth="1"/>
    <col min="5" max="5" width="9.44444444444444" style="2" customWidth="1"/>
    <col min="6" max="6" width="8.66666666666667" style="2" customWidth="1"/>
    <col min="7" max="10" width="11.3333333333333" style="2" customWidth="1"/>
    <col min="11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>
      <c r="A8" s="7" t="s">
        <v>5</v>
      </c>
      <c r="B8" s="8" t="s">
        <v>6</v>
      </c>
      <c r="C8" s="8"/>
      <c r="D8" s="9" t="s">
        <v>7</v>
      </c>
      <c r="E8" s="26">
        <v>5</v>
      </c>
      <c r="G8" s="7" t="s">
        <v>8</v>
      </c>
      <c r="H8" s="26">
        <v>3</v>
      </c>
      <c r="I8" s="7" t="s">
        <v>9</v>
      </c>
      <c r="J8" s="7"/>
      <c r="K8" s="7"/>
      <c r="L8" s="8" t="s">
        <v>10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/>
      <c r="E12" s="13" t="s">
        <v>16</v>
      </c>
      <c r="F12" s="13" t="s">
        <v>17</v>
      </c>
      <c r="G12" s="13"/>
      <c r="H12" s="13" t="s">
        <v>18</v>
      </c>
      <c r="I12" s="13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30" t="s">
        <v>24</v>
      </c>
    </row>
    <row r="13" spans="1:14">
      <c r="A13" s="14"/>
      <c r="B13" s="15"/>
      <c r="C13" s="15"/>
      <c r="D13" s="16"/>
      <c r="E13" s="16"/>
      <c r="F13" s="15" t="s">
        <v>25</v>
      </c>
      <c r="G13" s="15" t="s">
        <v>26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">
        <v>27</v>
      </c>
      <c r="B14" s="17" t="s">
        <v>24</v>
      </c>
      <c r="C14" s="18" t="s">
        <v>28</v>
      </c>
      <c r="D14" s="17" t="s">
        <v>29</v>
      </c>
      <c r="E14" s="17">
        <v>35</v>
      </c>
      <c r="F14" s="17">
        <v>23</v>
      </c>
      <c r="G14" s="17"/>
      <c r="H14" s="34"/>
      <c r="I14" s="36">
        <f t="shared" ref="I14:I17" si="0">(E14-SUM(F14:G14))-K14</f>
        <v>12</v>
      </c>
      <c r="J14" s="34"/>
      <c r="K14" s="36">
        <v>0</v>
      </c>
      <c r="L14" s="34">
        <v>0</v>
      </c>
      <c r="M14" s="17">
        <v>28</v>
      </c>
      <c r="N14" s="37">
        <v>0.39</v>
      </c>
    </row>
    <row r="15" s="1" customFormat="1" spans="1:14">
      <c r="A15" s="17" t="s">
        <v>27</v>
      </c>
      <c r="B15" s="17" t="s">
        <v>24</v>
      </c>
      <c r="C15" s="18" t="s">
        <v>30</v>
      </c>
      <c r="D15" s="17" t="s">
        <v>29</v>
      </c>
      <c r="E15" s="17">
        <v>36</v>
      </c>
      <c r="F15" s="17">
        <v>14</v>
      </c>
      <c r="G15" s="17"/>
      <c r="H15" s="34"/>
      <c r="I15" s="36">
        <f t="shared" si="0"/>
        <v>22</v>
      </c>
      <c r="J15" s="34"/>
      <c r="K15" s="36">
        <v>0</v>
      </c>
      <c r="L15" s="34">
        <v>0</v>
      </c>
      <c r="M15" s="17">
        <v>48</v>
      </c>
      <c r="N15" s="37">
        <v>0.66</v>
      </c>
    </row>
    <row r="16" s="1" customFormat="1" spans="1:14">
      <c r="A16" s="17" t="s">
        <v>31</v>
      </c>
      <c r="B16" s="17" t="s">
        <v>24</v>
      </c>
      <c r="C16" s="18" t="s">
        <v>32</v>
      </c>
      <c r="D16" s="17" t="s">
        <v>29</v>
      </c>
      <c r="E16" s="17">
        <v>28</v>
      </c>
      <c r="F16" s="17">
        <v>27</v>
      </c>
      <c r="G16" s="17"/>
      <c r="H16" s="34"/>
      <c r="I16" s="36">
        <f t="shared" si="0"/>
        <v>1</v>
      </c>
      <c r="J16" s="34"/>
      <c r="K16" s="36">
        <v>0</v>
      </c>
      <c r="L16" s="34">
        <v>0</v>
      </c>
      <c r="M16" s="17">
        <v>91</v>
      </c>
      <c r="N16" s="32">
        <v>0.89</v>
      </c>
    </row>
    <row r="17" s="1" customFormat="1" spans="1:14">
      <c r="A17" s="17" t="s">
        <v>33</v>
      </c>
      <c r="B17" s="17" t="s">
        <v>24</v>
      </c>
      <c r="C17" s="18" t="s">
        <v>34</v>
      </c>
      <c r="D17" s="17" t="s">
        <v>29</v>
      </c>
      <c r="E17" s="17">
        <v>12</v>
      </c>
      <c r="F17" s="17">
        <v>11</v>
      </c>
      <c r="G17" s="17"/>
      <c r="H17" s="34"/>
      <c r="I17" s="36">
        <f t="shared" si="0"/>
        <v>1</v>
      </c>
      <c r="J17" s="34"/>
      <c r="K17" s="36">
        <v>0</v>
      </c>
      <c r="L17" s="34">
        <v>0</v>
      </c>
      <c r="M17" s="17">
        <v>84</v>
      </c>
      <c r="N17" s="37">
        <v>0.75</v>
      </c>
    </row>
    <row r="18" s="1" customFormat="1" spans="1:14">
      <c r="A18" s="17" t="s">
        <v>35</v>
      </c>
      <c r="B18" s="17" t="s">
        <v>24</v>
      </c>
      <c r="C18" s="18" t="s">
        <v>36</v>
      </c>
      <c r="D18" s="17" t="s">
        <v>29</v>
      </c>
      <c r="E18" s="17">
        <v>11</v>
      </c>
      <c r="F18" s="17">
        <v>11</v>
      </c>
      <c r="G18" s="17"/>
      <c r="H18" s="34"/>
      <c r="I18" s="36">
        <v>0</v>
      </c>
      <c r="J18" s="34"/>
      <c r="K18" s="36">
        <v>0</v>
      </c>
      <c r="L18" s="38">
        <v>0</v>
      </c>
      <c r="M18" s="17">
        <v>70</v>
      </c>
      <c r="N18" s="37">
        <v>1</v>
      </c>
    </row>
    <row r="19" s="1" customFormat="1" spans="1:14">
      <c r="A19" s="35"/>
      <c r="B19" s="17"/>
      <c r="C19" s="17"/>
      <c r="D19" s="17"/>
      <c r="E19" s="17"/>
      <c r="F19" s="17"/>
      <c r="G19" s="17" t="s">
        <v>37</v>
      </c>
      <c r="H19" s="34"/>
      <c r="I19" s="36">
        <f t="shared" ref="I19:I28" si="1">(E19-SUM(F19:G19))-K19</f>
        <v>0</v>
      </c>
      <c r="J19" s="34"/>
      <c r="K19" s="36"/>
      <c r="L19" s="34"/>
      <c r="M19" s="17"/>
      <c r="N19" s="32"/>
    </row>
    <row r="20" s="1" customFormat="1" spans="1:14">
      <c r="A20" s="35"/>
      <c r="B20" s="17"/>
      <c r="C20" s="17"/>
      <c r="D20" s="17"/>
      <c r="E20" s="17"/>
      <c r="F20" s="17"/>
      <c r="G20" s="17"/>
      <c r="H20" s="34"/>
      <c r="I20" s="36">
        <v>0</v>
      </c>
      <c r="J20" s="34"/>
      <c r="K20" s="36"/>
      <c r="L20" s="34"/>
      <c r="M20" s="17"/>
      <c r="N20" s="32"/>
    </row>
    <row r="21" s="1" customFormat="1" spans="1:14">
      <c r="A21" s="35"/>
      <c r="B21" s="17"/>
      <c r="C21" s="17"/>
      <c r="D21" s="17"/>
      <c r="E21" s="17"/>
      <c r="F21" s="17"/>
      <c r="G21" s="17"/>
      <c r="H21" s="34"/>
      <c r="I21" s="36">
        <v>0</v>
      </c>
      <c r="J21" s="34"/>
      <c r="K21" s="36"/>
      <c r="L21" s="34"/>
      <c r="M21" s="17"/>
      <c r="N21" s="32"/>
    </row>
    <row r="22" s="1" customFormat="1" spans="1:14">
      <c r="A22" s="35"/>
      <c r="B22" s="17"/>
      <c r="C22" s="17"/>
      <c r="D22" s="17"/>
      <c r="E22" s="17"/>
      <c r="F22" s="17"/>
      <c r="G22" s="17"/>
      <c r="H22" s="34"/>
      <c r="I22" s="36">
        <v>0</v>
      </c>
      <c r="J22" s="34"/>
      <c r="K22" s="36"/>
      <c r="L22" s="34"/>
      <c r="M22" s="17"/>
      <c r="N22" s="32"/>
    </row>
    <row r="23" s="1" customFormat="1" spans="1:14">
      <c r="A23" s="35"/>
      <c r="B23" s="17"/>
      <c r="C23" s="17"/>
      <c r="D23" s="17"/>
      <c r="E23" s="17"/>
      <c r="F23" s="17"/>
      <c r="G23" s="17"/>
      <c r="H23" s="34"/>
      <c r="I23" s="36">
        <v>0</v>
      </c>
      <c r="J23" s="34"/>
      <c r="K23" s="36"/>
      <c r="L23" s="34"/>
      <c r="M23" s="17"/>
      <c r="N23" s="32"/>
    </row>
    <row r="24" s="1" customFormat="1" spans="1:14">
      <c r="A24" s="35"/>
      <c r="B24" s="17"/>
      <c r="C24" s="17"/>
      <c r="D24" s="17"/>
      <c r="E24" s="17"/>
      <c r="F24" s="17"/>
      <c r="G24" s="17"/>
      <c r="H24" s="34"/>
      <c r="I24" s="36">
        <f t="shared" si="1"/>
        <v>0</v>
      </c>
      <c r="J24" s="34"/>
      <c r="K24" s="36"/>
      <c r="L24" s="34"/>
      <c r="M24" s="17"/>
      <c r="N24" s="32"/>
    </row>
    <row r="25" s="1" customFormat="1" spans="1:14">
      <c r="A25" s="35"/>
      <c r="B25" s="17"/>
      <c r="C25" s="17"/>
      <c r="D25" s="17"/>
      <c r="E25" s="17"/>
      <c r="F25" s="17"/>
      <c r="G25" s="17"/>
      <c r="H25" s="34"/>
      <c r="I25" s="36">
        <f t="shared" si="1"/>
        <v>0</v>
      </c>
      <c r="J25" s="34"/>
      <c r="K25" s="36"/>
      <c r="L25" s="34"/>
      <c r="M25" s="17"/>
      <c r="N25" s="32"/>
    </row>
    <row r="26" s="1" customFormat="1" spans="1:14">
      <c r="A26" s="35"/>
      <c r="B26" s="17"/>
      <c r="C26" s="17"/>
      <c r="D26" s="17"/>
      <c r="E26" s="17"/>
      <c r="F26" s="17"/>
      <c r="G26" s="17"/>
      <c r="H26" s="34"/>
      <c r="I26" s="36">
        <f t="shared" si="1"/>
        <v>0</v>
      </c>
      <c r="J26" s="34"/>
      <c r="K26" s="36"/>
      <c r="L26" s="34"/>
      <c r="M26" s="17"/>
      <c r="N26" s="32"/>
    </row>
    <row r="27" s="1" customFormat="1" ht="16.5" customHeight="1" spans="1:14">
      <c r="A27" s="35"/>
      <c r="B27" s="17"/>
      <c r="C27" s="17"/>
      <c r="D27" s="17"/>
      <c r="E27" s="17"/>
      <c r="F27" s="17"/>
      <c r="G27" s="17"/>
      <c r="H27" s="34"/>
      <c r="I27" s="36">
        <f t="shared" si="1"/>
        <v>0</v>
      </c>
      <c r="J27" s="34"/>
      <c r="K27" s="36"/>
      <c r="L27" s="34"/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122</v>
      </c>
      <c r="F28" s="21">
        <f>SUM(F14:F27)</f>
        <v>86</v>
      </c>
      <c r="G28" s="21">
        <f>SUM(G14:G27)</f>
        <v>0</v>
      </c>
      <c r="H28" s="22"/>
      <c r="I28" s="21">
        <f t="shared" si="1"/>
        <v>36</v>
      </c>
      <c r="J28" s="22"/>
      <c r="K28" s="21">
        <f>SUM(K14:K27)</f>
        <v>0</v>
      </c>
      <c r="L28" s="22">
        <f t="shared" ref="L28" si="2">K28/E28</f>
        <v>0</v>
      </c>
      <c r="M28" s="21">
        <f>AVERAGE(M14:M27)</f>
        <v>64.2</v>
      </c>
      <c r="N28" s="33">
        <f>AVERAGE(N14:N27)</f>
        <v>0.738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 t="s">
        <v>43</v>
      </c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72"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topLeftCell="A3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44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2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3</v>
      </c>
      <c r="I8" s="7" t="s">
        <v>9</v>
      </c>
      <c r="J8" s="7"/>
      <c r="K8" s="7"/>
      <c r="L8" s="8" t="str">
        <f>'1'!L8</f>
        <v>FEBRERO-JUNIO 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45</v>
      </c>
      <c r="E12" s="13" t="s">
        <v>16</v>
      </c>
      <c r="F12" s="13" t="s">
        <v>17</v>
      </c>
      <c r="G12" s="13"/>
      <c r="H12" s="13" t="s">
        <v>18</v>
      </c>
      <c r="I12" s="13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30" t="s">
        <v>24</v>
      </c>
    </row>
    <row r="13" spans="1:14">
      <c r="A13" s="14"/>
      <c r="B13" s="15"/>
      <c r="C13" s="15"/>
      <c r="D13" s="16"/>
      <c r="E13" s="16"/>
      <c r="F13" s="15" t="s">
        <v>25</v>
      </c>
      <c r="G13" s="15" t="s">
        <v>26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ESTATICA</v>
      </c>
      <c r="B14" s="17" t="s">
        <v>46</v>
      </c>
      <c r="C14" s="17" t="str">
        <f>'1'!C14</f>
        <v>202-A</v>
      </c>
      <c r="D14" s="17" t="str">
        <f>'1'!D14</f>
        <v>IEME</v>
      </c>
      <c r="E14" s="17">
        <f>'1'!E14</f>
        <v>35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35</v>
      </c>
      <c r="J14" s="19">
        <f t="shared" ref="J14:J28" si="2">I14/E14</f>
        <v>1</v>
      </c>
      <c r="K14" s="17">
        <v>0</v>
      </c>
      <c r="L14" s="19">
        <f t="shared" ref="L14:L28" si="3">K14/E14</f>
        <v>0</v>
      </c>
      <c r="M14" s="17"/>
      <c r="N14" s="32"/>
    </row>
    <row r="15" s="1" customFormat="1" spans="1:14">
      <c r="A15" s="17"/>
      <c r="B15" s="17"/>
      <c r="C15" s="17"/>
      <c r="D15" s="17"/>
      <c r="E15" s="17"/>
      <c r="F15" s="17"/>
      <c r="G15" s="17"/>
      <c r="H15" s="19" t="e">
        <f t="shared" si="0"/>
        <v>#DIV/0!</v>
      </c>
      <c r="I15" s="17">
        <f t="shared" si="1"/>
        <v>0</v>
      </c>
      <c r="J15" s="19" t="e">
        <f t="shared" si="2"/>
        <v>#DIV/0!</v>
      </c>
      <c r="K15" s="17"/>
      <c r="L15" s="19" t="e">
        <f t="shared" si="3"/>
        <v>#DIV/0!</v>
      </c>
      <c r="M15" s="17"/>
      <c r="N15" s="32"/>
    </row>
    <row r="16" s="1" customFormat="1" ht="26.4" spans="1:14">
      <c r="A16" s="17" t="str">
        <f>'1'!A16</f>
        <v>ANALISIS  Y SINTESIS DE MECANISMOS</v>
      </c>
      <c r="B16" s="17"/>
      <c r="C16" s="17" t="str">
        <f>'1'!C16</f>
        <v>402-A</v>
      </c>
      <c r="D16" s="17" t="str">
        <f>'1'!D16</f>
        <v>IEME</v>
      </c>
      <c r="E16" s="17">
        <f>'1'!E16</f>
        <v>28</v>
      </c>
      <c r="F16" s="17"/>
      <c r="G16" s="17"/>
      <c r="H16" s="19">
        <f t="shared" si="0"/>
        <v>0</v>
      </c>
      <c r="I16" s="17">
        <f t="shared" si="1"/>
        <v>28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ANALISIS Y SINTESIS DE MECANISMOS</v>
      </c>
      <c r="B17" s="17"/>
      <c r="C17" s="17" t="str">
        <f>'1'!C17</f>
        <v>402-B</v>
      </c>
      <c r="D17" s="17" t="str">
        <f>'1'!D17</f>
        <v>IEME</v>
      </c>
      <c r="E17" s="17">
        <f>'1'!E17</f>
        <v>12</v>
      </c>
      <c r="F17" s="17"/>
      <c r="G17" s="17"/>
      <c r="H17" s="19">
        <f t="shared" si="0"/>
        <v>0</v>
      </c>
      <c r="I17" s="17">
        <f t="shared" si="1"/>
        <v>12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spans="1:14">
      <c r="A18" s="17" t="str">
        <f>'1'!A18</f>
        <v>SIST HIDEAULICOS Y NEUM. DE POT</v>
      </c>
      <c r="B18" s="17"/>
      <c r="C18" s="17" t="str">
        <f>'1'!C18</f>
        <v>702-U</v>
      </c>
      <c r="D18" s="17" t="str">
        <f>'1'!D18</f>
        <v>IEME</v>
      </c>
      <c r="E18" s="17">
        <f>'1'!E18</f>
        <v>11</v>
      </c>
      <c r="F18" s="17"/>
      <c r="G18" s="17"/>
      <c r="H18" s="19">
        <f t="shared" si="0"/>
        <v>0</v>
      </c>
      <c r="I18" s="17">
        <f t="shared" si="1"/>
        <v>11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86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86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72"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3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3</v>
      </c>
      <c r="I8" s="7" t="s">
        <v>9</v>
      </c>
      <c r="J8" s="7"/>
      <c r="K8" s="7"/>
      <c r="L8" s="8" t="str">
        <f>'1'!L8</f>
        <v>FEBRERO-JUNIO 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45</v>
      </c>
      <c r="E12" s="13" t="s">
        <v>16</v>
      </c>
      <c r="F12" s="13" t="s">
        <v>17</v>
      </c>
      <c r="G12" s="13"/>
      <c r="H12" s="13" t="s">
        <v>18</v>
      </c>
      <c r="I12" s="13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30" t="s">
        <v>24</v>
      </c>
    </row>
    <row r="13" spans="1:14">
      <c r="A13" s="14"/>
      <c r="B13" s="15"/>
      <c r="C13" s="15"/>
      <c r="D13" s="16"/>
      <c r="E13" s="16"/>
      <c r="F13" s="15" t="s">
        <v>25</v>
      </c>
      <c r="G13" s="15" t="s">
        <v>26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ESTATICA</v>
      </c>
      <c r="B14" s="17"/>
      <c r="C14" s="17" t="str">
        <f>'1'!C14</f>
        <v>202-A</v>
      </c>
      <c r="D14" s="17" t="str">
        <f>'1'!D14</f>
        <v>IEME</v>
      </c>
      <c r="E14" s="17">
        <f>'1'!E14</f>
        <v>35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35</v>
      </c>
      <c r="J14" s="19">
        <f t="shared" ref="J14:J28" si="2">I14/E14</f>
        <v>1</v>
      </c>
      <c r="K14" s="17"/>
      <c r="L14" s="19">
        <f t="shared" ref="L14:L28" si="3">K14/E14</f>
        <v>0</v>
      </c>
      <c r="M14" s="17"/>
      <c r="N14" s="32"/>
    </row>
    <row r="15" s="1" customFormat="1" ht="26.4" spans="1:14">
      <c r="A15" s="17" t="str">
        <f>'1'!A15</f>
        <v>ESTATICA</v>
      </c>
      <c r="B15" s="17"/>
      <c r="C15" s="17" t="str">
        <f>'1'!C15</f>
        <v>202-B</v>
      </c>
      <c r="D15" s="17" t="str">
        <f>'1'!D15</f>
        <v>IEME</v>
      </c>
      <c r="E15" s="17">
        <f>'1'!E15</f>
        <v>36</v>
      </c>
      <c r="F15" s="17"/>
      <c r="G15" s="17"/>
      <c r="H15" s="19">
        <f t="shared" si="0"/>
        <v>0</v>
      </c>
      <c r="I15" s="17">
        <f t="shared" si="1"/>
        <v>36</v>
      </c>
      <c r="J15" s="19">
        <f t="shared" si="2"/>
        <v>1</v>
      </c>
      <c r="K15" s="17"/>
      <c r="L15" s="19">
        <f t="shared" si="3"/>
        <v>0</v>
      </c>
      <c r="M15" s="17"/>
      <c r="N15" s="32"/>
    </row>
    <row r="16" s="1" customFormat="1" ht="26.4" spans="1:14">
      <c r="A16" s="17" t="str">
        <f>'1'!A16</f>
        <v>ANALISIS  Y SINTESIS DE MECANISMOS</v>
      </c>
      <c r="B16" s="17"/>
      <c r="C16" s="17" t="str">
        <f>'1'!C16</f>
        <v>402-A</v>
      </c>
      <c r="D16" s="17" t="str">
        <f>'1'!D16</f>
        <v>IEME</v>
      </c>
      <c r="E16" s="17">
        <f>'1'!E16</f>
        <v>28</v>
      </c>
      <c r="F16" s="17"/>
      <c r="G16" s="17"/>
      <c r="H16" s="19">
        <f t="shared" si="0"/>
        <v>0</v>
      </c>
      <c r="I16" s="17">
        <f t="shared" si="1"/>
        <v>28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ANALISIS Y SINTESIS DE MECANISMOS</v>
      </c>
      <c r="B17" s="17"/>
      <c r="C17" s="17" t="str">
        <f>'1'!C17</f>
        <v>402-B</v>
      </c>
      <c r="D17" s="17" t="str">
        <f>'1'!D17</f>
        <v>IEME</v>
      </c>
      <c r="E17" s="17">
        <f>'1'!E17</f>
        <v>12</v>
      </c>
      <c r="F17" s="17"/>
      <c r="G17" s="17"/>
      <c r="H17" s="19">
        <f t="shared" si="0"/>
        <v>0</v>
      </c>
      <c r="I17" s="17">
        <f t="shared" si="1"/>
        <v>12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spans="1:14">
      <c r="A18" s="17" t="str">
        <f>'1'!A18</f>
        <v>SIST HIDEAULICOS Y NEUM. DE POT</v>
      </c>
      <c r="B18" s="17"/>
      <c r="C18" s="17" t="str">
        <f>'1'!C18</f>
        <v>702-U</v>
      </c>
      <c r="D18" s="17" t="str">
        <f>'1'!D18</f>
        <v>IEME</v>
      </c>
      <c r="E18" s="17">
        <f>'1'!E18</f>
        <v>11</v>
      </c>
      <c r="F18" s="17"/>
      <c r="G18" s="17"/>
      <c r="H18" s="19">
        <f t="shared" si="0"/>
        <v>0</v>
      </c>
      <c r="I18" s="17">
        <f t="shared" si="1"/>
        <v>11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122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122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72"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4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3</v>
      </c>
      <c r="I8" s="7" t="s">
        <v>9</v>
      </c>
      <c r="J8" s="7"/>
      <c r="K8" s="7"/>
      <c r="L8" s="8" t="str">
        <f>'1'!L8</f>
        <v>FEBRERO-JUNIO 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45</v>
      </c>
      <c r="E12" s="13" t="s">
        <v>16</v>
      </c>
      <c r="F12" s="13" t="s">
        <v>17</v>
      </c>
      <c r="G12" s="13"/>
      <c r="H12" s="13" t="s">
        <v>18</v>
      </c>
      <c r="I12" s="13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30" t="s">
        <v>24</v>
      </c>
    </row>
    <row r="13" spans="1:14">
      <c r="A13" s="14"/>
      <c r="B13" s="15"/>
      <c r="C13" s="15"/>
      <c r="D13" s="16"/>
      <c r="E13" s="16"/>
      <c r="F13" s="15" t="s">
        <v>25</v>
      </c>
      <c r="G13" s="15" t="s">
        <v>26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ESTATICA</v>
      </c>
      <c r="B14" s="17"/>
      <c r="C14" s="17" t="str">
        <f>'1'!C14</f>
        <v>202-A</v>
      </c>
      <c r="D14" s="17" t="str">
        <f>'1'!D14</f>
        <v>IEME</v>
      </c>
      <c r="E14" s="17">
        <f>'1'!E14</f>
        <v>35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35</v>
      </c>
      <c r="J14" s="19">
        <f t="shared" ref="J14:J28" si="2">I14/E14</f>
        <v>1</v>
      </c>
      <c r="K14" s="17"/>
      <c r="L14" s="19">
        <f t="shared" ref="L14:L28" si="3">K14/E14</f>
        <v>0</v>
      </c>
      <c r="M14" s="17"/>
      <c r="N14" s="32"/>
    </row>
    <row r="15" s="1" customFormat="1" ht="26.4" spans="1:14">
      <c r="A15" s="17" t="str">
        <f>'1'!A15</f>
        <v>ESTATICA</v>
      </c>
      <c r="B15" s="17"/>
      <c r="C15" s="17" t="str">
        <f>'1'!C15</f>
        <v>202-B</v>
      </c>
      <c r="D15" s="17" t="str">
        <f>'1'!D15</f>
        <v>IEME</v>
      </c>
      <c r="E15" s="17">
        <f>'1'!E15</f>
        <v>36</v>
      </c>
      <c r="F15" s="17"/>
      <c r="G15" s="17"/>
      <c r="H15" s="19">
        <f t="shared" si="0"/>
        <v>0</v>
      </c>
      <c r="I15" s="17">
        <f t="shared" si="1"/>
        <v>36</v>
      </c>
      <c r="J15" s="19">
        <f t="shared" si="2"/>
        <v>1</v>
      </c>
      <c r="K15" s="17"/>
      <c r="L15" s="19">
        <f t="shared" si="3"/>
        <v>0</v>
      </c>
      <c r="M15" s="17"/>
      <c r="N15" s="32"/>
    </row>
    <row r="16" s="1" customFormat="1" ht="26.4" spans="1:14">
      <c r="A16" s="17" t="str">
        <f>'1'!A16</f>
        <v>ANALISIS  Y SINTESIS DE MECANISMOS</v>
      </c>
      <c r="B16" s="17"/>
      <c r="C16" s="17" t="str">
        <f>'1'!C16</f>
        <v>402-A</v>
      </c>
      <c r="D16" s="17" t="str">
        <f>'1'!D16</f>
        <v>IEME</v>
      </c>
      <c r="E16" s="17">
        <f>'1'!E16</f>
        <v>28</v>
      </c>
      <c r="F16" s="17"/>
      <c r="G16" s="17"/>
      <c r="H16" s="19">
        <f t="shared" si="0"/>
        <v>0</v>
      </c>
      <c r="I16" s="17">
        <f t="shared" si="1"/>
        <v>28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ANALISIS Y SINTESIS DE MECANISMOS</v>
      </c>
      <c r="B17" s="17"/>
      <c r="C17" s="17" t="str">
        <f>'1'!C17</f>
        <v>402-B</v>
      </c>
      <c r="D17" s="17" t="str">
        <f>'1'!D17</f>
        <v>IEME</v>
      </c>
      <c r="E17" s="17">
        <f>'1'!E17</f>
        <v>12</v>
      </c>
      <c r="F17" s="17"/>
      <c r="G17" s="17"/>
      <c r="H17" s="19">
        <f t="shared" si="0"/>
        <v>0</v>
      </c>
      <c r="I17" s="17">
        <f t="shared" si="1"/>
        <v>12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spans="1:14">
      <c r="A18" s="17" t="str">
        <f>'1'!A18</f>
        <v>SIST HIDEAULICOS Y NEUM. DE POT</v>
      </c>
      <c r="B18" s="17"/>
      <c r="C18" s="17" t="str">
        <f>'1'!C18</f>
        <v>702-U</v>
      </c>
      <c r="D18" s="17" t="str">
        <f>'1'!D18</f>
        <v>IEME</v>
      </c>
      <c r="E18" s="17">
        <f>'1'!E18</f>
        <v>11</v>
      </c>
      <c r="F18" s="17"/>
      <c r="G18" s="17"/>
      <c r="H18" s="19">
        <f t="shared" si="0"/>
        <v>0</v>
      </c>
      <c r="I18" s="17">
        <f t="shared" si="1"/>
        <v>11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122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122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72"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opLeftCell="A22" workbookViewId="0">
      <selection activeCell="H17" sqref="H17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 t="s">
        <v>49</v>
      </c>
      <c r="C8" s="8"/>
      <c r="D8" s="9" t="s">
        <v>7</v>
      </c>
      <c r="E8" s="8">
        <f>'1'!E8</f>
        <v>5</v>
      </c>
      <c r="F8"/>
      <c r="G8" s="7" t="s">
        <v>8</v>
      </c>
      <c r="H8" s="8">
        <f>'1'!H8</f>
        <v>3</v>
      </c>
      <c r="I8" s="7" t="s">
        <v>9</v>
      </c>
      <c r="J8" s="7"/>
      <c r="K8" s="7"/>
      <c r="L8" s="8" t="str">
        <f>'1'!L8</f>
        <v>FEBRERO-JUNIO 2024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45</v>
      </c>
      <c r="E12" s="13" t="s">
        <v>16</v>
      </c>
      <c r="F12" s="13" t="s">
        <v>17</v>
      </c>
      <c r="G12" s="13"/>
      <c r="H12" s="13" t="s">
        <v>18</v>
      </c>
      <c r="I12" s="13" t="s">
        <v>19</v>
      </c>
      <c r="J12" s="13" t="s">
        <v>20</v>
      </c>
      <c r="K12" s="13" t="s">
        <v>21</v>
      </c>
      <c r="L12" s="13" t="s">
        <v>22</v>
      </c>
      <c r="M12" s="13" t="s">
        <v>23</v>
      </c>
      <c r="N12" s="30" t="s">
        <v>24</v>
      </c>
    </row>
    <row r="13" spans="1:14">
      <c r="A13" s="14"/>
      <c r="B13" s="15"/>
      <c r="C13" s="15"/>
      <c r="D13" s="16"/>
      <c r="E13" s="16"/>
      <c r="F13" s="15" t="s">
        <v>25</v>
      </c>
      <c r="G13" s="15" t="s">
        <v>26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/>
      <c r="B14" s="17"/>
      <c r="C14" s="18"/>
      <c r="D14" s="17" t="s">
        <v>29</v>
      </c>
      <c r="E14" s="17"/>
      <c r="F14" s="17"/>
      <c r="G14" s="17"/>
      <c r="H14" s="19"/>
      <c r="I14" s="17"/>
      <c r="J14" s="19"/>
      <c r="K14" s="17"/>
      <c r="L14" s="19"/>
      <c r="M14" s="17"/>
      <c r="N14" s="32"/>
    </row>
    <row r="15" s="1" customFormat="1" spans="1:14">
      <c r="A15" s="17"/>
      <c r="B15" s="17"/>
      <c r="C15" s="18"/>
      <c r="D15" s="17" t="s">
        <v>29</v>
      </c>
      <c r="E15" s="17"/>
      <c r="F15" s="17"/>
      <c r="G15" s="17"/>
      <c r="H15" s="19"/>
      <c r="I15" s="17"/>
      <c r="J15" s="19"/>
      <c r="K15" s="17"/>
      <c r="L15" s="19"/>
      <c r="M15" s="17"/>
      <c r="N15" s="32"/>
    </row>
    <row r="16" s="1" customFormat="1" spans="1:14">
      <c r="A16" s="17"/>
      <c r="B16" s="17"/>
      <c r="C16" s="18"/>
      <c r="D16" s="17" t="s">
        <v>29</v>
      </c>
      <c r="E16" s="17"/>
      <c r="F16" s="17"/>
      <c r="G16" s="17"/>
      <c r="H16" s="19"/>
      <c r="I16" s="17"/>
      <c r="J16" s="19"/>
      <c r="K16" s="17"/>
      <c r="L16" s="19"/>
      <c r="M16" s="17"/>
      <c r="N16" s="32"/>
    </row>
    <row r="17" s="1" customFormat="1" spans="1:14">
      <c r="A17" s="17"/>
      <c r="B17" s="17"/>
      <c r="C17" s="18"/>
      <c r="D17" s="17" t="s">
        <v>29</v>
      </c>
      <c r="E17" s="17"/>
      <c r="F17" s="17"/>
      <c r="G17" s="17"/>
      <c r="H17" s="19"/>
      <c r="I17" s="17"/>
      <c r="J17" s="19"/>
      <c r="K17" s="17"/>
      <c r="L17" s="19"/>
      <c r="M17" s="17"/>
      <c r="N17" s="32"/>
    </row>
    <row r="18" s="1" customFormat="1" spans="1:14">
      <c r="A18" s="17"/>
      <c r="B18" s="17"/>
      <c r="C18" s="18"/>
      <c r="D18" s="17" t="s">
        <v>29</v>
      </c>
      <c r="E18" s="17"/>
      <c r="F18" s="17"/>
      <c r="G18" s="17"/>
      <c r="H18" s="19"/>
      <c r="I18" s="17"/>
      <c r="J18" s="19"/>
      <c r="K18" s="17"/>
      <c r="L18" s="19"/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/>
      <c r="I19" s="17">
        <f t="shared" ref="I19:I28" si="0">(E19-SUM(F19:G19))-K19</f>
        <v>0</v>
      </c>
      <c r="J19" s="19"/>
      <c r="K19" s="17"/>
      <c r="L19" s="19"/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/>
      <c r="I20" s="17">
        <f t="shared" si="0"/>
        <v>0</v>
      </c>
      <c r="J20" s="19"/>
      <c r="K20" s="17"/>
      <c r="L20" s="19"/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/>
      <c r="I21" s="17">
        <f t="shared" si="0"/>
        <v>0</v>
      </c>
      <c r="J21" s="19"/>
      <c r="K21" s="17"/>
      <c r="L21" s="19"/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/>
      <c r="I22" s="17">
        <f t="shared" si="0"/>
        <v>0</v>
      </c>
      <c r="J22" s="19"/>
      <c r="K22" s="17"/>
      <c r="L22" s="19"/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/>
      <c r="I23" s="17">
        <f t="shared" si="0"/>
        <v>0</v>
      </c>
      <c r="J23" s="19"/>
      <c r="K23" s="17"/>
      <c r="L23" s="19"/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/>
      <c r="I24" s="17">
        <f t="shared" si="0"/>
        <v>0</v>
      </c>
      <c r="J24" s="19"/>
      <c r="K24" s="17"/>
      <c r="L24" s="19"/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/>
      <c r="I25" s="17">
        <f t="shared" si="0"/>
        <v>0</v>
      </c>
      <c r="J25" s="19"/>
      <c r="K25" s="17"/>
      <c r="L25" s="19"/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/>
      <c r="I26" s="17">
        <f t="shared" si="0"/>
        <v>0</v>
      </c>
      <c r="J26" s="19"/>
      <c r="K26" s="17"/>
      <c r="L26" s="19"/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/>
      <c r="I27" s="17">
        <f t="shared" si="0"/>
        <v>0</v>
      </c>
      <c r="J27" s="19"/>
      <c r="K27" s="17"/>
      <c r="L27" s="19"/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0</v>
      </c>
      <c r="F28" s="21">
        <f>SUM(F14:F27)</f>
        <v>0</v>
      </c>
      <c r="G28" s="21">
        <f>SUM(G14:G27)</f>
        <v>0</v>
      </c>
      <c r="H28" s="22" t="e">
        <f>SUM(F28:G28)/E28</f>
        <v>#DIV/0!</v>
      </c>
      <c r="I28" s="21">
        <f t="shared" si="0"/>
        <v>0</v>
      </c>
      <c r="J28" s="22" t="e">
        <f t="shared" ref="J28" si="1">I28/E28</f>
        <v>#DIV/0!</v>
      </c>
      <c r="K28" s="21">
        <f>SUM(K14:K27)</f>
        <v>0</v>
      </c>
      <c r="L28" s="22" t="e">
        <f t="shared" ref="L28" si="2">K28/E28</f>
        <v>#DIV/0!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 t="s">
        <v>50</v>
      </c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72" orientation="landscape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2021-11-22T14:45:00Z</dcterms:created>
  <dcterms:modified xsi:type="dcterms:W3CDTF">2024-03-14T00:43:18Z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A388862D75CF4301BD2380FD4A822134_12</vt:lpwstr>
  </property>
  <property fmtid="{D5CDD505-2E9C-101B-9397-08002B2CF9AE}" pid="3" name="KSOProductBuildVer">
    <vt:lpwstr>2058-12.2.0.13489</vt:lpwstr>
  </property>
</Properties>
</file>