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REP-PARCAL IEM2024\"/>
    </mc:Choice>
  </mc:AlternateContent>
  <xr:revisionPtr revIDLastSave="0" documentId="13_ncr:1_{C4A459C1-0A1C-467E-86E8-B07065DBA14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DISEÑO-B" sheetId="3" r:id="rId1"/>
    <sheet name="DISEÑO-A" sheetId="4" r:id="rId2"/>
    <sheet name="MEC-MAT-A" sheetId="5" r:id="rId3"/>
    <sheet name="MEC-MAT-B" sheetId="6" r:id="rId4"/>
  </sheets>
  <externalReferences>
    <externalReference r:id="rId5"/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 l="1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9" i="6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B9" i="5"/>
  <c r="C9" i="5"/>
  <c r="D9" i="5"/>
  <c r="B10" i="5"/>
  <c r="C10" i="5"/>
  <c r="D10" i="5"/>
  <c r="B11" i="5"/>
  <c r="C11" i="5"/>
  <c r="D11" i="5"/>
  <c r="B12" i="5"/>
  <c r="C12" i="5"/>
  <c r="D12" i="5"/>
  <c r="B13" i="5"/>
  <c r="C13" i="5"/>
  <c r="D13" i="5"/>
  <c r="B14" i="5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B21" i="5"/>
  <c r="C21" i="5"/>
  <c r="D21" i="5"/>
  <c r="B22" i="5"/>
  <c r="C22" i="5"/>
  <c r="D22" i="5"/>
  <c r="B23" i="5"/>
  <c r="C23" i="5"/>
  <c r="D23" i="5"/>
  <c r="B24" i="5"/>
  <c r="C24" i="5"/>
  <c r="D24" i="5"/>
  <c r="B25" i="5"/>
  <c r="C25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34" i="5"/>
  <c r="C34" i="5"/>
  <c r="D34" i="5"/>
  <c r="B35" i="5"/>
  <c r="C35" i="5"/>
  <c r="D35" i="5"/>
  <c r="B36" i="5"/>
  <c r="C36" i="5"/>
  <c r="D36" i="5"/>
  <c r="B37" i="5"/>
  <c r="C37" i="5"/>
  <c r="D37" i="5"/>
  <c r="B38" i="5"/>
  <c r="C38" i="5"/>
  <c r="D38" i="5"/>
  <c r="B39" i="5"/>
  <c r="C39" i="5"/>
  <c r="D39" i="5"/>
  <c r="B40" i="5"/>
  <c r="C40" i="5"/>
  <c r="D40" i="5"/>
  <c r="B41" i="5"/>
  <c r="C41" i="5"/>
  <c r="D41" i="5"/>
  <c r="B42" i="5"/>
  <c r="C42" i="5"/>
  <c r="D42" i="5"/>
  <c r="B43" i="5"/>
  <c r="C43" i="5"/>
  <c r="D43" i="5"/>
  <c r="B44" i="5"/>
  <c r="C44" i="5"/>
  <c r="D44" i="5"/>
  <c r="P57" i="6"/>
  <c r="O57" i="6"/>
  <c r="N57" i="6"/>
  <c r="M57" i="6"/>
  <c r="L57" i="6"/>
  <c r="K57" i="6"/>
  <c r="J57" i="6"/>
  <c r="P56" i="6"/>
  <c r="P59" i="6" s="1"/>
  <c r="O56" i="6"/>
  <c r="N56" i="6"/>
  <c r="M56" i="6"/>
  <c r="L56" i="6"/>
  <c r="K56" i="6"/>
  <c r="J56" i="6"/>
  <c r="P55" i="6"/>
  <c r="P58" i="6" s="1"/>
  <c r="O55" i="6"/>
  <c r="N55" i="6"/>
  <c r="M55" i="6"/>
  <c r="M58" i="6" s="1"/>
  <c r="L55" i="6"/>
  <c r="K55" i="6"/>
  <c r="J55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P58" i="5"/>
  <c r="O58" i="5"/>
  <c r="N58" i="5"/>
  <c r="M58" i="5"/>
  <c r="L58" i="5"/>
  <c r="K58" i="5"/>
  <c r="J58" i="5"/>
  <c r="P57" i="5"/>
  <c r="O57" i="5"/>
  <c r="N57" i="5"/>
  <c r="N60" i="5" s="1"/>
  <c r="M57" i="5"/>
  <c r="M60" i="5" s="1"/>
  <c r="L57" i="5"/>
  <c r="K57" i="5"/>
  <c r="K60" i="5" s="1"/>
  <c r="J57" i="5"/>
  <c r="P56" i="5"/>
  <c r="O56" i="5"/>
  <c r="N56" i="5"/>
  <c r="N59" i="5" s="1"/>
  <c r="M56" i="5"/>
  <c r="M59" i="5" s="1"/>
  <c r="L56" i="5"/>
  <c r="L59" i="5" s="1"/>
  <c r="K56" i="5"/>
  <c r="K59" i="5" s="1"/>
  <c r="J56" i="5"/>
  <c r="B47" i="5"/>
  <c r="B48" i="5" s="1"/>
  <c r="B49" i="5" s="1"/>
  <c r="B50" i="5" s="1"/>
  <c r="B51" i="5" s="1"/>
  <c r="B52" i="5" s="1"/>
  <c r="B53" i="5" s="1"/>
  <c r="B54" i="5" s="1"/>
  <c r="B55" i="5" s="1"/>
  <c r="P57" i="4"/>
  <c r="O57" i="4"/>
  <c r="N57" i="4"/>
  <c r="M57" i="4"/>
  <c r="L57" i="4"/>
  <c r="K57" i="4"/>
  <c r="J57" i="4"/>
  <c r="P56" i="4"/>
  <c r="P59" i="4" s="1"/>
  <c r="O56" i="4"/>
  <c r="O59" i="4" s="1"/>
  <c r="N56" i="4"/>
  <c r="M56" i="4"/>
  <c r="L56" i="4"/>
  <c r="K56" i="4"/>
  <c r="J56" i="4"/>
  <c r="P55" i="4"/>
  <c r="O55" i="4"/>
  <c r="O58" i="4" s="1"/>
  <c r="N55" i="4"/>
  <c r="M55" i="4"/>
  <c r="L55" i="4"/>
  <c r="K55" i="4"/>
  <c r="J55" i="4"/>
  <c r="B10" i="4"/>
  <c r="B11" i="4" s="1"/>
  <c r="B14" i="4" s="1"/>
  <c r="B15" i="4" s="1"/>
  <c r="B16" i="4" s="1"/>
  <c r="P56" i="3"/>
  <c r="O56" i="3"/>
  <c r="N56" i="3"/>
  <c r="M56" i="3"/>
  <c r="L56" i="3"/>
  <c r="K56" i="3"/>
  <c r="J56" i="3"/>
  <c r="P55" i="3"/>
  <c r="O55" i="3"/>
  <c r="N55" i="3"/>
  <c r="N58" i="3" s="1"/>
  <c r="M55" i="3"/>
  <c r="L55" i="3"/>
  <c r="K55" i="3"/>
  <c r="K58" i="3" s="1"/>
  <c r="J55" i="3"/>
  <c r="P54" i="3"/>
  <c r="O54" i="3"/>
  <c r="N54" i="3"/>
  <c r="N57" i="3" s="1"/>
  <c r="M54" i="3"/>
  <c r="M57" i="3" s="1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21" i="3" s="1"/>
  <c r="B22" i="3" s="1"/>
  <c r="B23" i="3" s="1"/>
  <c r="B24" i="3" s="1"/>
  <c r="N59" i="4" l="1"/>
  <c r="N58" i="4"/>
  <c r="M59" i="4"/>
  <c r="M58" i="4"/>
  <c r="K59" i="4"/>
  <c r="K58" i="4"/>
  <c r="N59" i="6"/>
  <c r="N58" i="6"/>
  <c r="O58" i="6"/>
  <c r="K59" i="6"/>
  <c r="K58" i="6"/>
  <c r="L59" i="6"/>
  <c r="L58" i="6"/>
  <c r="O59" i="5"/>
  <c r="O60" i="5"/>
  <c r="J60" i="5"/>
  <c r="J59" i="5"/>
  <c r="P59" i="5"/>
  <c r="J59" i="6"/>
  <c r="J58" i="6"/>
  <c r="J58" i="4"/>
  <c r="J57" i="3"/>
  <c r="J58" i="3"/>
  <c r="O58" i="3"/>
  <c r="Q57" i="4"/>
  <c r="P57" i="3"/>
  <c r="L60" i="5"/>
  <c r="Q58" i="5"/>
  <c r="K57" i="3"/>
  <c r="L58" i="3"/>
  <c r="P58" i="4"/>
  <c r="Q56" i="3"/>
  <c r="L57" i="3"/>
  <c r="M58" i="3"/>
  <c r="P60" i="5"/>
  <c r="L59" i="4"/>
  <c r="O57" i="3"/>
  <c r="P58" i="3"/>
  <c r="L58" i="4"/>
  <c r="Q57" i="6"/>
  <c r="M59" i="6"/>
  <c r="O59" i="6"/>
  <c r="Q55" i="6"/>
  <c r="Q56" i="6"/>
  <c r="Q56" i="5"/>
  <c r="Q59" i="5" s="1"/>
  <c r="Q57" i="5"/>
  <c r="Q60" i="5" s="1"/>
  <c r="J59" i="4"/>
  <c r="Q55" i="4"/>
  <c r="Q56" i="4"/>
  <c r="Q59" i="4" s="1"/>
  <c r="Q54" i="3"/>
  <c r="Q55" i="3"/>
  <c r="Q58" i="4" l="1"/>
  <c r="Q59" i="6"/>
  <c r="Q58" i="3"/>
  <c r="Q58" i="6"/>
  <c r="Q57" i="3"/>
</calcChain>
</file>

<file path=xl/sharedStrings.xml><?xml version="1.0" encoding="utf-8"?>
<sst xmlns="http://schemas.openxmlformats.org/spreadsheetml/2006/main" count="113" uniqueCount="34">
  <si>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</si>
  <si>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</si>
  <si>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</si>
  <si>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</si>
  <si>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</si>
  <si>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</si>
  <si>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</si>
  <si>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</si>
  <si>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</si>
  <si>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</si>
  <si>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</si>
  <si>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</si>
  <si>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</si>
  <si>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</si>
  <si>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</si>
  <si>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</si>
  <si>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</si>
  <si>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</si>
  <si>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</si>
  <si>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</si>
  <si>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</si>
  <si>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</si>
  <si>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</si>
  <si>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</si>
  <si>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MC. HECTOR MIGUEL AMADOR CHAGALA</t>
  </si>
  <si>
    <t>DISEÑO DE ELEMENTOS DE MAQUINA</t>
  </si>
  <si>
    <t>MECANICA DE MATERIALES</t>
  </si>
  <si>
    <t>302A</t>
  </si>
  <si>
    <t>SEPTIEMBRE2023-ENERO2024</t>
  </si>
  <si>
    <t>PEREZ TRUJILLO JESUS</t>
  </si>
  <si>
    <t>302B</t>
  </si>
  <si>
    <t>DISEÑO DE ELEMENTOS DE MAQUINAS</t>
  </si>
  <si>
    <t>502-B</t>
  </si>
  <si>
    <t>502-A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</si>
</sst>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5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3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REP-PARCAL%20IEM2024\Dise&#241;o%20B%202024.xlsx" TargetMode="External"/><Relationship Id="rId1" Type="http://schemas.openxmlformats.org/officeDocument/2006/relationships/externalLinkPath" Target="Dise&#241;o%20B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REP-PARCAL%20IEM2024\Dise&#241;o%20A%20agdic2024.xlsx" TargetMode="External"/><Relationship Id="rId1" Type="http://schemas.openxmlformats.org/officeDocument/2006/relationships/externalLinkPath" Target="Dise&#241;o%20A%20agdic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REP-PARCAL%20IEM2024\Mec-Mat-%20%20A%20%202024.xlsx" TargetMode="External"/><Relationship Id="rId1" Type="http://schemas.openxmlformats.org/officeDocument/2006/relationships/externalLinkPath" Target="Mec-Mat-%20%20A%20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REP-PARCAL%20IEM2024\Mec-Mat-%20B%202024.xlsx" TargetMode="External"/><Relationship Id="rId1" Type="http://schemas.openxmlformats.org/officeDocument/2006/relationships/externalLinkPath" Target="Mec-Mat-%20B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211U0127</v>
          </cell>
          <cell r="C3" t="str">
            <v>BENITEZ HERNANDEZ CARLOS</v>
          </cell>
        </row>
        <row r="4">
          <cell r="B4" t="str">
            <v>211U0133</v>
          </cell>
          <cell r="C4" t="str">
            <v>CHONTAL HERNANDEZ ALDO</v>
          </cell>
        </row>
        <row r="5">
          <cell r="B5" t="str">
            <v>211U0140</v>
          </cell>
          <cell r="C5" t="str">
            <v>FERMAN XALA LEYKO EULOGIO</v>
          </cell>
        </row>
        <row r="6">
          <cell r="B6" t="str">
            <v>201U0072</v>
          </cell>
          <cell r="C6" t="str">
            <v>HERNANDEZ JIMENEZ JOSE FRANCISCO</v>
          </cell>
        </row>
        <row r="7">
          <cell r="B7" t="str">
            <v>211U0142</v>
          </cell>
          <cell r="C7" t="str">
            <v>HERNANDEZ OLEA ENRIQUE</v>
          </cell>
        </row>
        <row r="8">
          <cell r="B8" t="str">
            <v>211U0144</v>
          </cell>
          <cell r="C8" t="str">
            <v>LINARES ZUNIGA ARIANA</v>
          </cell>
        </row>
        <row r="9">
          <cell r="B9" t="str">
            <v>211U0611</v>
          </cell>
          <cell r="C9" t="str">
            <v>MARTINEZ HERNANDEZ ISAAC</v>
          </cell>
        </row>
        <row r="10">
          <cell r="B10" t="str">
            <v>211U0148</v>
          </cell>
          <cell r="C10" t="str">
            <v>MIROS TOLEDO RUBEN ERUBIEL</v>
          </cell>
        </row>
        <row r="11">
          <cell r="B11" t="str">
            <v>211U0149</v>
          </cell>
          <cell r="C11" t="str">
            <v>MONTAN COMI DANIEL</v>
          </cell>
        </row>
        <row r="12">
          <cell r="B12" t="str">
            <v>211U0150</v>
          </cell>
          <cell r="C12" t="str">
            <v>ORTIZ MENDOZA JUAN ZURIEL</v>
          </cell>
        </row>
        <row r="13">
          <cell r="B13" t="str">
            <v>211U0583</v>
          </cell>
          <cell r="C13" t="str">
            <v>PALAFOX RAMIREZ ISMAEL</v>
          </cell>
        </row>
        <row r="14">
          <cell r="B14" t="str">
            <v>211U0158</v>
          </cell>
          <cell r="C14" t="str">
            <v>SAN JUAN PEREZ JAIRO MISAEL</v>
          </cell>
        </row>
        <row r="15">
          <cell r="B15" t="str">
            <v>211U0160</v>
          </cell>
          <cell r="C15" t="str">
            <v>SANTOS FIGUEROA MIGUEL ALDAIR</v>
          </cell>
        </row>
        <row r="16">
          <cell r="B16" t="str">
            <v>211U0164</v>
          </cell>
          <cell r="C16" t="str">
            <v>TOME MACARIO ANTONIO</v>
          </cell>
        </row>
        <row r="17">
          <cell r="B17" t="str">
            <v>211U0564</v>
          </cell>
          <cell r="C17" t="str">
            <v>XALA OLMEDO JOHAHAM JOSE</v>
          </cell>
        </row>
        <row r="18">
          <cell r="B18" t="str">
            <v>211U0169</v>
          </cell>
          <cell r="C18" t="str">
            <v>XOLO MACHUCHO KAREN AILEE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211U0124</v>
          </cell>
          <cell r="C3" t="str">
            <v>AGUILERA ROMAN ORLANDO</v>
          </cell>
        </row>
        <row r="4">
          <cell r="B4" t="str">
            <v>211U0552</v>
          </cell>
          <cell r="C4" t="str">
            <v>ALCALA CABRERA GERARDO</v>
          </cell>
        </row>
        <row r="5">
          <cell r="B5" t="str">
            <v>211U0607</v>
          </cell>
          <cell r="C5" t="str">
            <v>ATAXCA PEREZ LIZETTE DE LOS ANGELES</v>
          </cell>
        </row>
        <row r="6">
          <cell r="B6" t="str">
            <v>211U0126</v>
          </cell>
          <cell r="C6" t="str">
            <v>BELLOMO DOMINGUEZ CONRADO SEBASTIAN</v>
          </cell>
        </row>
        <row r="7">
          <cell r="B7" t="str">
            <v>211U0130</v>
          </cell>
          <cell r="C7" t="str">
            <v>BUSTAMANTE SANTOS JOSE MIGUEL</v>
          </cell>
        </row>
        <row r="8">
          <cell r="B8" t="str">
            <v>211U0131</v>
          </cell>
          <cell r="C8" t="str">
            <v>CASTILLO ESCRIBANO RICARDO</v>
          </cell>
        </row>
        <row r="9">
          <cell r="B9" t="str">
            <v>211U0132</v>
          </cell>
          <cell r="C9" t="str">
            <v>CASTILLO SEBA BRIAN DE JESUS</v>
          </cell>
        </row>
        <row r="10">
          <cell r="B10" t="str">
            <v>211U0134</v>
          </cell>
          <cell r="C10" t="str">
            <v>CINTA SEBA JOSUE DAVID</v>
          </cell>
        </row>
        <row r="11">
          <cell r="B11" t="str">
            <v>211U0135</v>
          </cell>
          <cell r="C11" t="str">
            <v>CONDE RIOS ANA CRISTINA</v>
          </cell>
        </row>
        <row r="12">
          <cell r="B12" t="str">
            <v>211U0136</v>
          </cell>
          <cell r="C12" t="str">
            <v>COTA SEBA ALLEN ANDRES</v>
          </cell>
        </row>
        <row r="13">
          <cell r="B13" t="str">
            <v>211U0137</v>
          </cell>
          <cell r="C13" t="str">
            <v>CRUZ MIROS CATALINA</v>
          </cell>
        </row>
        <row r="14">
          <cell r="B14" t="str">
            <v>211U0138</v>
          </cell>
          <cell r="C14" t="str">
            <v>DEL MORAL CAMACHO JOSE ANTONIO</v>
          </cell>
        </row>
        <row r="15">
          <cell r="B15" t="str">
            <v>211U0139</v>
          </cell>
          <cell r="C15" t="str">
            <v>DOMINGUEZ PUCHETA ALEJANDRO</v>
          </cell>
        </row>
        <row r="16">
          <cell r="B16" t="str">
            <v>211U0141</v>
          </cell>
          <cell r="C16" t="str">
            <v>FIGUEROA CORRO JUNI ALAN</v>
          </cell>
        </row>
        <row r="17">
          <cell r="B17" t="str">
            <v>211U0610</v>
          </cell>
          <cell r="C17" t="str">
            <v>GONZALEZ ROMERO CARLOS MANUEL</v>
          </cell>
        </row>
        <row r="18">
          <cell r="B18" t="str">
            <v>211U0608</v>
          </cell>
          <cell r="C18" t="str">
            <v>GUERRERO CARMONA HERNAN ANTONIO</v>
          </cell>
        </row>
        <row r="19">
          <cell r="B19" t="str">
            <v>211U0145</v>
          </cell>
          <cell r="C19" t="str">
            <v>LIRA VELA JOSE ALBERTO</v>
          </cell>
        </row>
        <row r="20">
          <cell r="B20" t="str">
            <v>211U0146</v>
          </cell>
          <cell r="C20" t="str">
            <v>LUCHO ATAXCA ANGEL MANUEL</v>
          </cell>
        </row>
        <row r="21">
          <cell r="B21" t="str">
            <v>211U0147</v>
          </cell>
          <cell r="C21" t="str">
            <v>MALAGA GRACIA JESUS ALBERTO</v>
          </cell>
        </row>
        <row r="22">
          <cell r="B22" t="str">
            <v>211U0562</v>
          </cell>
          <cell r="C22" t="str">
            <v>MIL LOPEZ ANTONIO CARLOS</v>
          </cell>
        </row>
        <row r="23">
          <cell r="B23" t="str">
            <v>221U0812</v>
          </cell>
          <cell r="C23" t="str">
            <v>MORENO PUCHETA JESUS EMILIO</v>
          </cell>
        </row>
        <row r="24">
          <cell r="B24" t="str">
            <v>211U0153</v>
          </cell>
          <cell r="C24" t="str">
            <v>RAMIREZ HERRERA CRISTIAN ALBERTO</v>
          </cell>
        </row>
        <row r="25">
          <cell r="B25" t="str">
            <v>181U0159</v>
          </cell>
          <cell r="C25" t="str">
            <v>REYES HERNANDEZ CARLOS EDUARDO</v>
          </cell>
        </row>
        <row r="26">
          <cell r="B26" t="str">
            <v>211U0155</v>
          </cell>
          <cell r="C26" t="str">
            <v>RIVEYRO VILLEGAS JOSUE YAHIR</v>
          </cell>
        </row>
        <row r="27">
          <cell r="B27" t="str">
            <v>181U0163</v>
          </cell>
          <cell r="C27" t="str">
            <v>ROSAS FAJARDO PEDRO DANIEL</v>
          </cell>
        </row>
        <row r="28">
          <cell r="B28" t="str">
            <v>211U0161</v>
          </cell>
          <cell r="C28" t="str">
            <v>SIXTEGA ANDRADE ROBERTO DE JESUS</v>
          </cell>
        </row>
        <row r="29">
          <cell r="B29" t="str">
            <v>211U0166</v>
          </cell>
          <cell r="C29" t="str">
            <v>TOTO BAUTISTA JOSE MANUEL</v>
          </cell>
        </row>
        <row r="30">
          <cell r="B30" t="str">
            <v>211U0167</v>
          </cell>
          <cell r="C30" t="str">
            <v>VELASCO CHIGUIL ARIEL ELIAS</v>
          </cell>
        </row>
        <row r="31">
          <cell r="B31" t="str">
            <v>211U0170</v>
          </cell>
          <cell r="C31" t="str">
            <v>XOLO ROSAS PEDRO DANIEL</v>
          </cell>
        </row>
        <row r="32">
          <cell r="B32" t="str">
            <v>211U0171</v>
          </cell>
          <cell r="C32" t="str">
            <v>ZETINA CHIGO JHAIR ALEXIS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A3">
            <v>1</v>
          </cell>
          <cell r="B3" t="str">
            <v>221U0137</v>
          </cell>
          <cell r="C3" t="str">
            <v>AGUILAR CHONTAL HUGO ALBERTO</v>
          </cell>
        </row>
        <row r="4">
          <cell r="A4">
            <v>2</v>
          </cell>
          <cell r="B4" t="str">
            <v>221U0138</v>
          </cell>
          <cell r="C4" t="str">
            <v>AQUINO TOGA EDGAR</v>
          </cell>
        </row>
        <row r="5">
          <cell r="A5">
            <v>3</v>
          </cell>
          <cell r="B5" t="str">
            <v>221U0836</v>
          </cell>
          <cell r="C5" t="str">
            <v>ARTIGAS FISCAL RAFAEL DE JESUS</v>
          </cell>
        </row>
        <row r="6">
          <cell r="A6">
            <v>4</v>
          </cell>
          <cell r="B6" t="str">
            <v>221U0142</v>
          </cell>
          <cell r="C6" t="str">
            <v>BAXIN IXTEPAN CARLOS</v>
          </cell>
        </row>
        <row r="7">
          <cell r="A7">
            <v>5</v>
          </cell>
          <cell r="B7" t="str">
            <v>221U0143</v>
          </cell>
          <cell r="C7" t="str">
            <v>BENITEZ CASTRO MIGUEL ANGEL</v>
          </cell>
        </row>
        <row r="8">
          <cell r="A8">
            <v>6</v>
          </cell>
          <cell r="B8" t="str">
            <v>221U0145</v>
          </cell>
          <cell r="C8" t="str">
            <v>CHACHA CHAGALA JESUS ANTONIO</v>
          </cell>
        </row>
        <row r="9">
          <cell r="A9">
            <v>7</v>
          </cell>
          <cell r="B9" t="str">
            <v>221U0147</v>
          </cell>
          <cell r="C9" t="str">
            <v>CHIGO AGUIRRE ANA GUADALUPE</v>
          </cell>
        </row>
        <row r="10">
          <cell r="A10">
            <v>8</v>
          </cell>
          <cell r="B10" t="str">
            <v>221U0148</v>
          </cell>
          <cell r="C10" t="str">
            <v>CHIPOL SINACA JOSELYN</v>
          </cell>
        </row>
        <row r="11">
          <cell r="A11">
            <v>9</v>
          </cell>
          <cell r="B11" t="str">
            <v>221U0151</v>
          </cell>
          <cell r="C11" t="str">
            <v>COYOLT GORGONIO ZURIEL ALBERTO</v>
          </cell>
        </row>
        <row r="12">
          <cell r="A12">
            <v>10</v>
          </cell>
          <cell r="B12" t="str">
            <v>221U0257</v>
          </cell>
          <cell r="C12" t="str">
            <v>CRUZ MARTINEZ ARTURO</v>
          </cell>
        </row>
        <row r="13">
          <cell r="A13">
            <v>11</v>
          </cell>
          <cell r="B13" t="str">
            <v>221U0154</v>
          </cell>
          <cell r="C13" t="str">
            <v>DURAN ALVARADO GUSTAVO ISRAEL</v>
          </cell>
        </row>
        <row r="14">
          <cell r="A14">
            <v>12</v>
          </cell>
          <cell r="B14" t="str">
            <v>221U0182</v>
          </cell>
          <cell r="C14" t="str">
            <v>HERNANDEZ FONSECA JAIME</v>
          </cell>
        </row>
        <row r="15">
          <cell r="A15">
            <v>13</v>
          </cell>
          <cell r="B15" t="str">
            <v>211U0143</v>
          </cell>
          <cell r="C15" t="str">
            <v>HERNANDEZ PUCHETA JAIR</v>
          </cell>
        </row>
        <row r="16">
          <cell r="A16">
            <v>14</v>
          </cell>
          <cell r="B16" t="str">
            <v>221U0156</v>
          </cell>
          <cell r="C16" t="str">
            <v>HERNANDEZ QUINO JOSE MANUEL</v>
          </cell>
        </row>
        <row r="17">
          <cell r="A17">
            <v>15</v>
          </cell>
          <cell r="B17" t="str">
            <v>221U0259</v>
          </cell>
          <cell r="C17" t="str">
            <v>ISIDORO BENITEZ SAMIR</v>
          </cell>
        </row>
        <row r="18">
          <cell r="A18">
            <v>16</v>
          </cell>
          <cell r="B18" t="str">
            <v>221U0183</v>
          </cell>
          <cell r="C18" t="str">
            <v>LEON LOZANO JOSE ALEJANDRO</v>
          </cell>
        </row>
        <row r="19">
          <cell r="A19">
            <v>17</v>
          </cell>
          <cell r="B19" t="str">
            <v>221U0159</v>
          </cell>
          <cell r="C19" t="str">
            <v>MALAGA PUCHETA MANUEL ALEJANDRO</v>
          </cell>
        </row>
        <row r="20">
          <cell r="A20">
            <v>18</v>
          </cell>
          <cell r="B20" t="str">
            <v>221U0160</v>
          </cell>
          <cell r="C20" t="str">
            <v>MARTÍNEZ AGUILAR ALEJANDRO</v>
          </cell>
        </row>
        <row r="21">
          <cell r="A21">
            <v>19</v>
          </cell>
          <cell r="B21" t="str">
            <v>221U0161</v>
          </cell>
          <cell r="C21" t="str">
            <v>MAXO COTA MILAGROS MONTSERRAT</v>
          </cell>
        </row>
        <row r="22">
          <cell r="A22">
            <v>20</v>
          </cell>
          <cell r="B22" t="str">
            <v>221U0163</v>
          </cell>
          <cell r="C22" t="str">
            <v>MIXTEGA BELLI ERNESTO SANTOS</v>
          </cell>
        </row>
        <row r="23">
          <cell r="A23">
            <v>21</v>
          </cell>
          <cell r="B23" t="str">
            <v>221U0165</v>
          </cell>
          <cell r="C23" t="str">
            <v>MORENO BARRAGÁN LUIS DAVID</v>
          </cell>
        </row>
        <row r="24">
          <cell r="A24">
            <v>22</v>
          </cell>
          <cell r="B24" t="str">
            <v>221U0166</v>
          </cell>
          <cell r="C24" t="str">
            <v>ORTEGA CABRERA ALEXIS DE JESUS</v>
          </cell>
        </row>
        <row r="25">
          <cell r="A25">
            <v>23</v>
          </cell>
          <cell r="B25" t="str">
            <v>221U0841</v>
          </cell>
          <cell r="C25" t="str">
            <v>PATLAX ALARCON MOISES</v>
          </cell>
        </row>
        <row r="26">
          <cell r="A26">
            <v>24</v>
          </cell>
          <cell r="B26" t="str">
            <v>221U0167</v>
          </cell>
          <cell r="C26" t="str">
            <v>POLITO MALAGA LUIS GERARDO</v>
          </cell>
        </row>
        <row r="27">
          <cell r="A27">
            <v>25</v>
          </cell>
          <cell r="B27" t="str">
            <v>221U0171</v>
          </cell>
          <cell r="C27" t="str">
            <v>REYNADA PREZA HUGO DANIEL</v>
          </cell>
        </row>
        <row r="28">
          <cell r="A28">
            <v>26</v>
          </cell>
          <cell r="B28" t="str">
            <v>221U0172</v>
          </cell>
          <cell r="C28" t="str">
            <v>RIVEROLL IXTEPAN AARON</v>
          </cell>
        </row>
        <row r="29">
          <cell r="A29">
            <v>27</v>
          </cell>
          <cell r="B29" t="str">
            <v>221U0173</v>
          </cell>
          <cell r="C29" t="str">
            <v>RODRIGUEZ MARTINEZ LUIS ALFREDO</v>
          </cell>
        </row>
        <row r="30">
          <cell r="A30">
            <v>28</v>
          </cell>
          <cell r="B30" t="str">
            <v>221U0174</v>
          </cell>
          <cell r="C30" t="str">
            <v>RODRÍGUEZ PÉREZ MARÍA GUADALUPE</v>
          </cell>
        </row>
        <row r="31">
          <cell r="A31">
            <v>29</v>
          </cell>
          <cell r="B31" t="str">
            <v>221U0176</v>
          </cell>
          <cell r="C31" t="str">
            <v>SEBA BAXIN JUAN JOSE</v>
          </cell>
        </row>
        <row r="32">
          <cell r="A32">
            <v>30</v>
          </cell>
          <cell r="B32" t="str">
            <v>221U0854</v>
          </cell>
          <cell r="C32" t="str">
            <v>TEMICH IXTEPAN ANDRÉS DE JESÚS</v>
          </cell>
        </row>
        <row r="33">
          <cell r="A33">
            <v>31</v>
          </cell>
          <cell r="B33" t="str">
            <v>211U0165</v>
          </cell>
          <cell r="C33" t="str">
            <v>TORRES MARTINEZ JAFET HERIBERTO</v>
          </cell>
        </row>
        <row r="34">
          <cell r="A34">
            <v>32</v>
          </cell>
          <cell r="B34" t="str">
            <v>221U0181</v>
          </cell>
          <cell r="C34" t="str">
            <v>VELASCO HERNANDEZ OSVAL DANIEL</v>
          </cell>
        </row>
        <row r="35">
          <cell r="A35">
            <v>33</v>
          </cell>
          <cell r="B35" t="str">
            <v>221U0178</v>
          </cell>
          <cell r="C35" t="str">
            <v>VELASCO QUINO ARTURO DE JESUS</v>
          </cell>
        </row>
        <row r="36">
          <cell r="A36">
            <v>34</v>
          </cell>
          <cell r="B36" t="str">
            <v>221U0179</v>
          </cell>
          <cell r="C36" t="str">
            <v>VICTORIO PALAYOT JESÚS MANUEL</v>
          </cell>
        </row>
        <row r="37">
          <cell r="A37">
            <v>35</v>
          </cell>
          <cell r="B37" t="str">
            <v>211U0650</v>
          </cell>
          <cell r="C37" t="str">
            <v>VICTORIO PALAYOT JOSE ANTONIO</v>
          </cell>
        </row>
        <row r="38">
          <cell r="A38">
            <v>36</v>
          </cell>
          <cell r="B38" t="str">
            <v>221U0180</v>
          </cell>
          <cell r="C38" t="str">
            <v>XOLO ARRES BRANDON EMMANUEL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221U0135</v>
          </cell>
          <cell r="C3" t="str">
            <v>ABRAJAN GONZALEZ ANGEL</v>
          </cell>
        </row>
        <row r="4">
          <cell r="B4" t="str">
            <v>221U0139</v>
          </cell>
          <cell r="C4" t="str">
            <v>AVILES GONZALEZ ROBERTO CARLO</v>
          </cell>
        </row>
        <row r="5">
          <cell r="B5" t="str">
            <v>221U0140</v>
          </cell>
          <cell r="C5" t="str">
            <v>BARRIENTOS FONSECA GONZALO</v>
          </cell>
        </row>
        <row r="6">
          <cell r="B6" t="str">
            <v>221U0141</v>
          </cell>
          <cell r="C6" t="str">
            <v>BAXIN FISCAL CRISTIAN ALBERTO</v>
          </cell>
        </row>
        <row r="7">
          <cell r="B7" t="str">
            <v>201U0062</v>
          </cell>
          <cell r="C7" t="str">
            <v>BUSTAMANTE CHIGO ROCIO</v>
          </cell>
        </row>
        <row r="8">
          <cell r="B8" t="str">
            <v>221U0258</v>
          </cell>
          <cell r="C8" t="str">
            <v>CABRERA ECHAVARRIA JOSE ARMANDO</v>
          </cell>
        </row>
        <row r="9">
          <cell r="B9" t="str">
            <v>221U0146</v>
          </cell>
          <cell r="C9" t="str">
            <v>CHANG GONZÁLEZ JOSÉ MIGUEL</v>
          </cell>
        </row>
        <row r="10">
          <cell r="B10" t="str">
            <v>221U0149</v>
          </cell>
          <cell r="C10" t="str">
            <v>CHIPOL XOLO YAHVE ALEJANDRO</v>
          </cell>
        </row>
        <row r="11">
          <cell r="B11" t="str">
            <v>221U0152</v>
          </cell>
          <cell r="C11" t="str">
            <v>CRUZ GARCIA SANDRA</v>
          </cell>
        </row>
        <row r="12">
          <cell r="B12" t="str">
            <v>221U0155</v>
          </cell>
          <cell r="C12" t="str">
            <v>FISCAL AMBROS ERICK CANDELARIO</v>
          </cell>
        </row>
        <row r="13">
          <cell r="B13" t="str">
            <v>221U0157</v>
          </cell>
          <cell r="C13" t="str">
            <v>JIMENEZ MELCHI GUILLERMO</v>
          </cell>
        </row>
        <row r="14">
          <cell r="B14" t="str">
            <v>221U0164</v>
          </cell>
          <cell r="C14" t="str">
            <v>MONTIEL VILLASECA JOSE GUADALUPE</v>
          </cell>
        </row>
        <row r="15">
          <cell r="B15" t="str">
            <v>221U0168</v>
          </cell>
          <cell r="C15" t="str">
            <v>POLITO MALAGA MIGUEL EDUARDO</v>
          </cell>
        </row>
        <row r="16">
          <cell r="B16" t="str">
            <v>221U0175</v>
          </cell>
          <cell r="C16" t="str">
            <v>RODRÍGUEZ USCANGA OLIVER</v>
          </cell>
        </row>
        <row r="17">
          <cell r="B17" t="str">
            <v>221U0177</v>
          </cell>
          <cell r="C17" t="str">
            <v>TEOBA ROSALES JUAN ANTONIO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45" zoomScale="140" zoomScaleNormal="140" workbookViewId="0">
      <selection activeCell="G60" sqref="G60"/>
    </sheetView>
  </sheetViews>
  <sheetFormatPr baseColWidth="10" defaultRowHeight="14.4" x14ac:dyDescent="0.3"/>
  <cols>
    <col min="1" max="1" width="1.33203125" customWidth="1"/>
    <col min="2" max="2" width="6.10937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5" t="s">
        <v>31</v>
      </c>
      <c r="E4" s="35"/>
      <c r="F4" s="35"/>
      <c r="G4" s="35"/>
      <c r="I4" t="s">
        <v>1</v>
      </c>
      <c r="J4" s="36" t="s">
        <v>32</v>
      </c>
      <c r="K4" s="36"/>
      <c r="M4" t="s">
        <v>2</v>
      </c>
      <c r="N4" s="37">
        <v>45203</v>
      </c>
      <c r="O4" s="3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6" t="s">
        <v>28</v>
      </c>
      <c r="E6" s="36"/>
      <c r="F6" s="36"/>
      <c r="G6" s="3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4.4" customHeight="1" x14ac:dyDescent="0.3">
      <c r="B9" s="6">
        <v>1</v>
      </c>
      <c r="C9" s="6" t="str">
        <f>[1]sheet1!B3</f>
        <v>211U0127</v>
      </c>
      <c r="D9" s="30" t="str">
        <f>[1]sheet1!C3</f>
        <v>BENITEZ HERNANDEZ CARLOS</v>
      </c>
      <c r="E9" s="31"/>
      <c r="F9" s="31"/>
      <c r="G9" s="31"/>
      <c r="H9" s="31"/>
      <c r="I9" s="32"/>
      <c r="J9" s="19">
        <v>70</v>
      </c>
      <c r="K9" s="16"/>
      <c r="L9" s="4"/>
      <c r="M9" s="4"/>
      <c r="N9" s="4"/>
      <c r="O9" s="4"/>
      <c r="P9" s="4"/>
      <c r="Q9" s="10"/>
    </row>
    <row r="10" spans="2:18" ht="14.4" customHeight="1" x14ac:dyDescent="0.3">
      <c r="B10" s="6">
        <f>B9+1</f>
        <v>2</v>
      </c>
      <c r="C10" s="6" t="str">
        <f>[1]sheet1!B4</f>
        <v>211U0133</v>
      </c>
      <c r="D10" s="30" t="str">
        <f>[1]sheet1!C4</f>
        <v>CHONTAL HERNANDEZ ALDO</v>
      </c>
      <c r="E10" s="31"/>
      <c r="F10" s="31"/>
      <c r="G10" s="31"/>
      <c r="H10" s="31"/>
      <c r="I10" s="32"/>
      <c r="J10" s="19">
        <v>100</v>
      </c>
      <c r="K10" s="4"/>
      <c r="L10" s="4"/>
      <c r="M10" s="4"/>
      <c r="N10" s="4"/>
      <c r="O10" s="4"/>
      <c r="P10" s="4"/>
      <c r="Q10" s="10"/>
    </row>
    <row r="11" spans="2:18" ht="14.4" customHeight="1" x14ac:dyDescent="0.3">
      <c r="B11" s="6">
        <f t="shared" ref="B11:B24" si="0">B10+1</f>
        <v>3</v>
      </c>
      <c r="C11" s="6" t="str">
        <f>[1]sheet1!B5</f>
        <v>211U0140</v>
      </c>
      <c r="D11" s="30" t="str">
        <f>[1]sheet1!C5</f>
        <v>FERMAN XALA LEYKO EULOGIO</v>
      </c>
      <c r="E11" s="31"/>
      <c r="F11" s="31"/>
      <c r="G11" s="31"/>
      <c r="H11" s="31"/>
      <c r="I11" s="32"/>
      <c r="J11" s="19">
        <v>70</v>
      </c>
      <c r="K11" s="4"/>
      <c r="L11" s="4"/>
      <c r="M11" s="4"/>
      <c r="N11" s="4"/>
      <c r="O11" s="4"/>
      <c r="P11" s="4"/>
      <c r="Q11" s="10"/>
    </row>
    <row r="12" spans="2:18" ht="14.4" customHeight="1" x14ac:dyDescent="0.3">
      <c r="B12" s="6">
        <f t="shared" si="0"/>
        <v>4</v>
      </c>
      <c r="C12" s="6" t="str">
        <f>[1]sheet1!B6</f>
        <v>201U0072</v>
      </c>
      <c r="D12" s="30" t="str">
        <f>[1]sheet1!C6</f>
        <v>HERNANDEZ JIMENEZ JOSE FRANCISCO</v>
      </c>
      <c r="E12" s="31"/>
      <c r="F12" s="31"/>
      <c r="G12" s="31"/>
      <c r="H12" s="31"/>
      <c r="I12" s="32"/>
      <c r="J12" s="19">
        <v>70</v>
      </c>
      <c r="K12" s="4"/>
      <c r="L12" s="4"/>
      <c r="M12" s="4"/>
      <c r="N12" s="4"/>
      <c r="O12" s="4"/>
      <c r="P12" s="4"/>
      <c r="Q12" s="10"/>
    </row>
    <row r="13" spans="2:18" x14ac:dyDescent="0.3">
      <c r="B13" s="6">
        <f t="shared" si="0"/>
        <v>5</v>
      </c>
      <c r="C13" s="6" t="str">
        <f>[1]sheet1!B7</f>
        <v>211U0142</v>
      </c>
      <c r="D13" s="30" t="str">
        <f>[1]sheet1!C7</f>
        <v>HERNANDEZ OLEA ENRIQUE</v>
      </c>
      <c r="E13" s="31"/>
      <c r="F13" s="31"/>
      <c r="G13" s="31"/>
      <c r="H13" s="31"/>
      <c r="I13" s="32"/>
      <c r="J13" s="19">
        <v>70</v>
      </c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0"/>
        <v>6</v>
      </c>
      <c r="C14" s="6" t="str">
        <f>[1]sheet1!B8</f>
        <v>211U0144</v>
      </c>
      <c r="D14" s="30" t="str">
        <f>[1]sheet1!C8</f>
        <v>LINARES ZUNIGA ARIANA</v>
      </c>
      <c r="E14" s="31"/>
      <c r="F14" s="31"/>
      <c r="G14" s="31"/>
      <c r="H14" s="31"/>
      <c r="I14" s="32"/>
      <c r="J14" s="19">
        <v>80</v>
      </c>
      <c r="K14" s="16"/>
      <c r="L14" s="4"/>
      <c r="M14" s="4"/>
      <c r="N14" s="4"/>
      <c r="O14" s="4"/>
      <c r="P14" s="4"/>
      <c r="Q14" s="10"/>
    </row>
    <row r="15" spans="2:18" x14ac:dyDescent="0.3">
      <c r="B15" s="6">
        <f t="shared" si="0"/>
        <v>7</v>
      </c>
      <c r="C15" s="6" t="str">
        <f>[1]sheet1!B9</f>
        <v>211U0611</v>
      </c>
      <c r="D15" s="30" t="str">
        <f>[1]sheet1!C9</f>
        <v>MARTINEZ HERNANDEZ ISAAC</v>
      </c>
      <c r="E15" s="31"/>
      <c r="F15" s="31"/>
      <c r="G15" s="31"/>
      <c r="H15" s="31"/>
      <c r="I15" s="32"/>
      <c r="J15" s="19">
        <v>70</v>
      </c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0"/>
        <v>8</v>
      </c>
      <c r="C16" s="6" t="str">
        <f>[1]sheet1!B10</f>
        <v>211U0148</v>
      </c>
      <c r="D16" s="30" t="str">
        <f>[1]sheet1!C10</f>
        <v>MIROS TOLEDO RUBEN ERUBIEL</v>
      </c>
      <c r="E16" s="31"/>
      <c r="F16" s="31"/>
      <c r="G16" s="31"/>
      <c r="H16" s="31"/>
      <c r="I16" s="32"/>
      <c r="J16" s="19">
        <v>75</v>
      </c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0"/>
        <v>9</v>
      </c>
      <c r="C17" s="6" t="str">
        <f>[1]sheet1!B11</f>
        <v>211U0149</v>
      </c>
      <c r="D17" s="30" t="str">
        <f>[1]sheet1!C11</f>
        <v>MONTAN COMI DANIEL</v>
      </c>
      <c r="E17" s="31"/>
      <c r="F17" s="31"/>
      <c r="G17" s="31"/>
      <c r="H17" s="31"/>
      <c r="I17" s="32"/>
      <c r="J17" s="19">
        <v>80</v>
      </c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0"/>
        <v>10</v>
      </c>
      <c r="C18" s="6" t="str">
        <f>[1]sheet1!B12</f>
        <v>211U0150</v>
      </c>
      <c r="D18" s="30" t="str">
        <f>[1]sheet1!C12</f>
        <v>ORTIZ MENDOZA JUAN ZURIEL</v>
      </c>
      <c r="E18" s="31"/>
      <c r="F18" s="31"/>
      <c r="G18" s="31"/>
      <c r="H18" s="31"/>
      <c r="I18" s="32"/>
      <c r="J18" s="19">
        <v>0</v>
      </c>
      <c r="K18" s="4"/>
      <c r="L18" s="4"/>
      <c r="M18" s="4"/>
      <c r="N18" s="4"/>
      <c r="O18" s="4"/>
      <c r="P18" s="4"/>
      <c r="Q18" s="10"/>
    </row>
    <row r="19" spans="2:17" x14ac:dyDescent="0.3">
      <c r="B19" s="6">
        <v>11</v>
      </c>
      <c r="C19" s="6" t="str">
        <f>[1]sheet1!B13</f>
        <v>211U0583</v>
      </c>
      <c r="D19" s="30" t="str">
        <f>[1]sheet1!C13</f>
        <v>PALAFOX RAMIREZ ISMAEL</v>
      </c>
      <c r="E19" s="31"/>
      <c r="F19" s="31"/>
      <c r="G19" s="31"/>
      <c r="H19" s="31"/>
      <c r="I19" s="32"/>
      <c r="J19" s="19">
        <v>85</v>
      </c>
      <c r="K19" s="16"/>
      <c r="L19" s="4"/>
      <c r="M19" s="4"/>
      <c r="N19" s="4"/>
      <c r="O19" s="4"/>
      <c r="P19" s="4"/>
      <c r="Q19" s="10"/>
    </row>
    <row r="20" spans="2:17" x14ac:dyDescent="0.3">
      <c r="B20" s="6">
        <v>12</v>
      </c>
      <c r="C20" s="6" t="str">
        <f>[1]sheet1!B14</f>
        <v>211U0158</v>
      </c>
      <c r="D20" s="30" t="str">
        <f>[1]sheet1!C14</f>
        <v>SAN JUAN PEREZ JAIRO MISAEL</v>
      </c>
      <c r="E20" s="31"/>
      <c r="F20" s="31"/>
      <c r="G20" s="31"/>
      <c r="H20" s="31"/>
      <c r="I20" s="32"/>
      <c r="J20" s="19">
        <v>80</v>
      </c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0"/>
        <v>13</v>
      </c>
      <c r="C21" s="6" t="str">
        <f>[1]sheet1!B15</f>
        <v>211U0160</v>
      </c>
      <c r="D21" s="30" t="str">
        <f>[1]sheet1!C15</f>
        <v>SANTOS FIGUEROA MIGUEL ALDAIR</v>
      </c>
      <c r="E21" s="31"/>
      <c r="F21" s="31"/>
      <c r="G21" s="31"/>
      <c r="H21" s="31"/>
      <c r="I21" s="32"/>
      <c r="J21" s="19">
        <v>70</v>
      </c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0"/>
        <v>14</v>
      </c>
      <c r="C22" s="6" t="str">
        <f>[1]sheet1!B16</f>
        <v>211U0164</v>
      </c>
      <c r="D22" s="30" t="str">
        <f>[1]sheet1!C16</f>
        <v>TOME MACARIO ANTONIO</v>
      </c>
      <c r="E22" s="31"/>
      <c r="F22" s="31"/>
      <c r="G22" s="31"/>
      <c r="H22" s="31"/>
      <c r="I22" s="32"/>
      <c r="J22" s="19">
        <v>80</v>
      </c>
      <c r="K22" s="16"/>
      <c r="L22" s="4"/>
      <c r="M22" s="4"/>
      <c r="N22" s="4"/>
      <c r="O22" s="4"/>
      <c r="P22" s="4"/>
      <c r="Q22" s="10"/>
    </row>
    <row r="23" spans="2:17" x14ac:dyDescent="0.3">
      <c r="B23" s="6">
        <f t="shared" si="0"/>
        <v>15</v>
      </c>
      <c r="C23" s="6" t="str">
        <f>[1]sheet1!B17</f>
        <v>211U0564</v>
      </c>
      <c r="D23" s="30" t="str">
        <f>[1]sheet1!C17</f>
        <v>XALA OLMEDO JOHAHAM JOSE</v>
      </c>
      <c r="E23" s="31"/>
      <c r="F23" s="31"/>
      <c r="G23" s="31"/>
      <c r="H23" s="31"/>
      <c r="I23" s="32"/>
      <c r="J23" s="19">
        <v>80</v>
      </c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0"/>
        <v>16</v>
      </c>
      <c r="C24" s="6" t="str">
        <f>[1]sheet1!B18</f>
        <v>211U0169</v>
      </c>
      <c r="D24" s="30" t="str">
        <f>[1]sheet1!C18</f>
        <v>XOLO MACHUCHO KAREN AILEE</v>
      </c>
      <c r="E24" s="31"/>
      <c r="F24" s="31"/>
      <c r="G24" s="31"/>
      <c r="H24" s="31"/>
      <c r="I24" s="32"/>
      <c r="J24" s="19">
        <v>90</v>
      </c>
      <c r="K24" s="4"/>
      <c r="L24" s="4"/>
      <c r="M24" s="4"/>
      <c r="N24" s="4"/>
      <c r="O24" s="4"/>
      <c r="P24" s="4"/>
      <c r="Q24" s="10"/>
    </row>
    <row r="25" spans="2:17" x14ac:dyDescent="0.3">
      <c r="B25" s="6"/>
      <c r="C25" s="6"/>
      <c r="D25" s="25"/>
      <c r="E25" s="25"/>
      <c r="F25" s="25"/>
      <c r="G25" s="25"/>
      <c r="H25" s="25"/>
      <c r="I25" s="25"/>
      <c r="J25" s="4"/>
      <c r="K25" s="4"/>
      <c r="L25" s="4"/>
      <c r="M25" s="4"/>
      <c r="N25" s="4"/>
      <c r="O25" s="4"/>
      <c r="P25" s="4"/>
      <c r="Q25" s="10"/>
    </row>
    <row r="26" spans="2:17" x14ac:dyDescent="0.3">
      <c r="B26" s="6"/>
      <c r="C26" s="6"/>
      <c r="D26" s="25"/>
      <c r="E26" s="25"/>
      <c r="F26" s="25"/>
      <c r="G26" s="25"/>
      <c r="H26" s="25"/>
      <c r="I26" s="25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/>
      <c r="C27" s="6"/>
      <c r="D27" s="25"/>
      <c r="E27" s="25"/>
      <c r="F27" s="25"/>
      <c r="G27" s="25"/>
      <c r="H27" s="25"/>
      <c r="I27" s="25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/>
      <c r="C28" s="6"/>
      <c r="D28" s="25"/>
      <c r="E28" s="25"/>
      <c r="F28" s="25"/>
      <c r="G28" s="25"/>
      <c r="H28" s="25"/>
      <c r="I28" s="25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/>
      <c r="C29" s="6"/>
      <c r="D29" s="25"/>
      <c r="E29" s="25"/>
      <c r="F29" s="25"/>
      <c r="G29" s="25"/>
      <c r="H29" s="25"/>
      <c r="I29" s="25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/>
      <c r="C30" s="6"/>
      <c r="D30" s="25"/>
      <c r="E30" s="25"/>
      <c r="F30" s="25"/>
      <c r="G30" s="25"/>
      <c r="H30" s="25"/>
      <c r="I30" s="25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/>
      <c r="C31" s="6"/>
      <c r="D31" s="25"/>
      <c r="E31" s="25"/>
      <c r="F31" s="25"/>
      <c r="G31" s="25"/>
      <c r="H31" s="25"/>
      <c r="I31" s="25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/>
      <c r="C32" s="6"/>
      <c r="D32" s="25"/>
      <c r="E32" s="25"/>
      <c r="F32" s="25"/>
      <c r="G32" s="25"/>
      <c r="H32" s="25"/>
      <c r="I32" s="25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/>
      <c r="C33" s="6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/>
      <c r="C34" s="6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/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/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/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/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/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/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/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/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/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/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/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/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/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/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/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/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/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/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/>
      <c r="C53" s="3"/>
      <c r="D53" s="26"/>
      <c r="E53" s="27"/>
      <c r="F53" s="27"/>
      <c r="G53" s="27"/>
      <c r="H53" s="27"/>
      <c r="I53" s="28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0"/>
      <c r="D54" s="20"/>
      <c r="E54" s="1"/>
      <c r="H54" s="29" t="s">
        <v>19</v>
      </c>
      <c r="I54" s="29"/>
      <c r="J54" s="11">
        <f t="shared" ref="J54:P54" si="1">COUNTIF(J9:J53,"&gt;=70")</f>
        <v>15</v>
      </c>
      <c r="K54" s="11">
        <f t="shared" si="1"/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 t="shared" ref="J55:Q55" si="2">COUNTIF(J9:J53,"&lt;70")</f>
        <v>1</v>
      </c>
      <c r="K55" s="12">
        <f t="shared" si="2"/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 x14ac:dyDescent="0.3">
      <c r="C56" s="20"/>
      <c r="D56" s="20"/>
      <c r="E56" s="20"/>
      <c r="H56" s="24" t="s">
        <v>21</v>
      </c>
      <c r="I56" s="24"/>
      <c r="J56" s="12">
        <f t="shared" ref="J56:Q56" si="3">COUNT(J9:J53)</f>
        <v>16</v>
      </c>
      <c r="K56" s="12">
        <f t="shared" si="3"/>
        <v>0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3">
      <c r="C57" s="20"/>
      <c r="D57" s="20"/>
      <c r="E57" s="1"/>
      <c r="H57" s="21" t="s">
        <v>16</v>
      </c>
      <c r="I57" s="21"/>
      <c r="J57" s="13">
        <f>J54/J56</f>
        <v>0.9375</v>
      </c>
      <c r="K57" s="14" t="e">
        <f t="shared" ref="K57:Q57" si="4">K54/K56</f>
        <v>#DIV/0!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 x14ac:dyDescent="0.3">
      <c r="C58" s="20"/>
      <c r="D58" s="20"/>
      <c r="E58" s="1"/>
      <c r="H58" s="21" t="s">
        <v>17</v>
      </c>
      <c r="I58" s="21"/>
      <c r="J58" s="13">
        <f>J55/J56</f>
        <v>6.25E-2</v>
      </c>
      <c r="K58" s="13" t="e">
        <f t="shared" ref="K58:Q58" si="5">K55/K56</f>
        <v>#DIV/0!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2"/>
      <c r="K61" s="22"/>
      <c r="L61" s="22"/>
      <c r="M61" s="22"/>
      <c r="N61" s="22"/>
      <c r="O61" s="22"/>
      <c r="P61" s="22"/>
    </row>
    <row r="62" spans="2:17" x14ac:dyDescent="0.3">
      <c r="J62" s="23" t="s">
        <v>18</v>
      </c>
      <c r="K62" s="23"/>
      <c r="L62" s="23"/>
      <c r="M62" s="23"/>
      <c r="N62" s="23"/>
      <c r="O62" s="23"/>
      <c r="P62" s="2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20:I20"/>
    <mergeCell ref="D21:I21"/>
    <mergeCell ref="D22:I22"/>
    <mergeCell ref="D23:I23"/>
    <mergeCell ref="D24:I24"/>
    <mergeCell ref="D19:I19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3"/>
  <sheetViews>
    <sheetView topLeftCell="A22" zoomScale="146" zoomScaleNormal="146" workbookViewId="0">
      <selection activeCell="K40" sqref="K40"/>
    </sheetView>
  </sheetViews>
  <sheetFormatPr baseColWidth="10" defaultRowHeight="14.4" x14ac:dyDescent="0.3"/>
  <cols>
    <col min="1" max="1" width="1.33203125" customWidth="1"/>
    <col min="2" max="2" width="5.2187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5" t="s">
        <v>25</v>
      </c>
      <c r="E4" s="35"/>
      <c r="F4" s="35"/>
      <c r="G4" s="35"/>
      <c r="I4" t="s">
        <v>1</v>
      </c>
      <c r="J4" s="36" t="s">
        <v>33</v>
      </c>
      <c r="K4" s="36"/>
      <c r="M4" t="s">
        <v>2</v>
      </c>
      <c r="N4" s="37">
        <v>45203</v>
      </c>
      <c r="O4" s="3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6" t="s">
        <v>28</v>
      </c>
      <c r="E6" s="36"/>
      <c r="F6" s="36"/>
      <c r="G6" s="3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4.4" customHeight="1" x14ac:dyDescent="0.3">
      <c r="B9" s="6">
        <v>1</v>
      </c>
      <c r="C9" s="6" t="str">
        <f>[2]sheet1!B3</f>
        <v>211U0124</v>
      </c>
      <c r="D9" s="30" t="str">
        <f>[2]sheet1!C3</f>
        <v>AGUILERA ROMAN ORLANDO</v>
      </c>
      <c r="E9" s="31"/>
      <c r="F9" s="31"/>
      <c r="G9" s="31"/>
      <c r="H9" s="31"/>
      <c r="I9" s="32"/>
      <c r="J9" s="19">
        <v>80</v>
      </c>
      <c r="K9" s="18"/>
      <c r="L9" s="18"/>
      <c r="M9" s="4"/>
      <c r="N9" s="4"/>
      <c r="O9" s="4"/>
      <c r="P9" s="4"/>
      <c r="Q9" s="10"/>
    </row>
    <row r="10" spans="2:18" ht="14.4" customHeight="1" x14ac:dyDescent="0.3">
      <c r="B10" s="6">
        <f>B9+1</f>
        <v>2</v>
      </c>
      <c r="C10" s="6" t="str">
        <f>[2]sheet1!B4</f>
        <v>211U0552</v>
      </c>
      <c r="D10" s="30" t="str">
        <f>[2]sheet1!C4</f>
        <v>ALCALA CABRERA GERARDO</v>
      </c>
      <c r="E10" s="31"/>
      <c r="F10" s="31"/>
      <c r="G10" s="31"/>
      <c r="H10" s="31"/>
      <c r="I10" s="32"/>
      <c r="J10" s="50">
        <v>78</v>
      </c>
      <c r="K10" s="4"/>
      <c r="L10" s="18"/>
      <c r="M10" s="4"/>
      <c r="N10" s="4"/>
      <c r="O10" s="4"/>
      <c r="P10" s="4"/>
      <c r="Q10" s="10"/>
    </row>
    <row r="11" spans="2:18" ht="14.4" customHeight="1" x14ac:dyDescent="0.3">
      <c r="B11" s="6">
        <f t="shared" ref="B11:B16" si="0">B10+1</f>
        <v>3</v>
      </c>
      <c r="C11" s="6" t="str">
        <f>[2]sheet1!B5</f>
        <v>211U0607</v>
      </c>
      <c r="D11" s="30" t="str">
        <f>[2]sheet1!C5</f>
        <v>ATAXCA PEREZ LIZETTE DE LOS ANGELES</v>
      </c>
      <c r="E11" s="31"/>
      <c r="F11" s="31"/>
      <c r="G11" s="31"/>
      <c r="H11" s="31"/>
      <c r="I11" s="32"/>
      <c r="J11" s="50">
        <v>90</v>
      </c>
      <c r="K11" s="18"/>
      <c r="L11" s="18"/>
      <c r="M11" s="4"/>
      <c r="N11" s="4"/>
      <c r="O11" s="4"/>
      <c r="P11" s="4"/>
      <c r="Q11" s="10"/>
    </row>
    <row r="12" spans="2:18" ht="14.4" customHeight="1" x14ac:dyDescent="0.3">
      <c r="B12" s="6">
        <v>4</v>
      </c>
      <c r="C12" s="6" t="str">
        <f>[2]sheet1!B6</f>
        <v>211U0126</v>
      </c>
      <c r="D12" s="30" t="str">
        <f>[2]sheet1!C6</f>
        <v>BELLOMO DOMINGUEZ CONRADO SEBASTIAN</v>
      </c>
      <c r="E12" s="31"/>
      <c r="F12" s="31"/>
      <c r="G12" s="31"/>
      <c r="H12" s="31"/>
      <c r="I12" s="32"/>
      <c r="J12" s="50">
        <v>75</v>
      </c>
      <c r="K12" s="18"/>
      <c r="L12" s="18"/>
      <c r="M12" s="4"/>
      <c r="N12" s="4"/>
      <c r="O12" s="4"/>
      <c r="P12" s="4"/>
      <c r="Q12" s="10"/>
    </row>
    <row r="13" spans="2:18" ht="14.4" customHeight="1" x14ac:dyDescent="0.3">
      <c r="B13" s="6">
        <v>5</v>
      </c>
      <c r="C13" s="6" t="str">
        <f>[2]sheet1!B7</f>
        <v>211U0130</v>
      </c>
      <c r="D13" s="30" t="str">
        <f>[2]sheet1!C7</f>
        <v>BUSTAMANTE SANTOS JOSE MIGUEL</v>
      </c>
      <c r="E13" s="31"/>
      <c r="F13" s="31"/>
      <c r="G13" s="31"/>
      <c r="H13" s="31"/>
      <c r="I13" s="32"/>
      <c r="J13" s="50">
        <v>90</v>
      </c>
      <c r="K13" s="18"/>
      <c r="L13" s="18"/>
      <c r="M13" s="4"/>
      <c r="N13" s="4"/>
      <c r="O13" s="4"/>
      <c r="P13" s="4"/>
      <c r="Q13" s="10"/>
    </row>
    <row r="14" spans="2:18" x14ac:dyDescent="0.3">
      <c r="B14" s="6">
        <f t="shared" si="0"/>
        <v>6</v>
      </c>
      <c r="C14" s="6" t="str">
        <f>[2]sheet1!B8</f>
        <v>211U0131</v>
      </c>
      <c r="D14" s="30" t="str">
        <f>[2]sheet1!C8</f>
        <v>CASTILLO ESCRIBANO RICARDO</v>
      </c>
      <c r="E14" s="31"/>
      <c r="F14" s="31"/>
      <c r="G14" s="31"/>
      <c r="H14" s="31"/>
      <c r="I14" s="32"/>
      <c r="J14" s="50">
        <v>90</v>
      </c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0"/>
        <v>7</v>
      </c>
      <c r="C15" s="6" t="str">
        <f>[2]sheet1!B9</f>
        <v>211U0132</v>
      </c>
      <c r="D15" s="30" t="str">
        <f>[2]sheet1!C9</f>
        <v>CASTILLO SEBA BRIAN DE JESUS</v>
      </c>
      <c r="E15" s="31"/>
      <c r="F15" s="31"/>
      <c r="G15" s="31"/>
      <c r="H15" s="31"/>
      <c r="I15" s="32"/>
      <c r="J15" s="50">
        <v>73</v>
      </c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0"/>
        <v>8</v>
      </c>
      <c r="C16" s="6" t="str">
        <f>[2]sheet1!B10</f>
        <v>211U0134</v>
      </c>
      <c r="D16" s="30" t="str">
        <f>[2]sheet1!C10</f>
        <v>CINTA SEBA JOSUE DAVID</v>
      </c>
      <c r="E16" s="31"/>
      <c r="F16" s="31"/>
      <c r="G16" s="31"/>
      <c r="H16" s="31"/>
      <c r="I16" s="32"/>
      <c r="J16" s="50">
        <v>78</v>
      </c>
      <c r="K16" s="18"/>
      <c r="L16" s="18"/>
      <c r="M16" s="4"/>
      <c r="N16" s="4"/>
      <c r="O16" s="4"/>
      <c r="P16" s="4"/>
      <c r="Q16" s="10"/>
    </row>
    <row r="17" spans="2:17" x14ac:dyDescent="0.3">
      <c r="B17" s="6">
        <v>9</v>
      </c>
      <c r="C17" s="6" t="str">
        <f>[2]sheet1!B11</f>
        <v>211U0135</v>
      </c>
      <c r="D17" s="30" t="str">
        <f>[2]sheet1!C11</f>
        <v>CONDE RIOS ANA CRISTINA</v>
      </c>
      <c r="E17" s="31"/>
      <c r="F17" s="31"/>
      <c r="G17" s="31"/>
      <c r="H17" s="31"/>
      <c r="I17" s="32"/>
      <c r="J17" s="50">
        <v>90</v>
      </c>
      <c r="K17" s="18"/>
      <c r="L17" s="18"/>
      <c r="M17" s="4"/>
      <c r="N17" s="4"/>
      <c r="O17" s="4"/>
      <c r="P17" s="4"/>
      <c r="Q17" s="10"/>
    </row>
    <row r="18" spans="2:17" x14ac:dyDescent="0.3">
      <c r="B18" s="6">
        <v>10</v>
      </c>
      <c r="C18" s="6" t="str">
        <f>[2]sheet1!B12</f>
        <v>211U0136</v>
      </c>
      <c r="D18" s="30" t="str">
        <f>[2]sheet1!C12</f>
        <v>COTA SEBA ALLEN ANDRES</v>
      </c>
      <c r="E18" s="31"/>
      <c r="F18" s="31"/>
      <c r="G18" s="31"/>
      <c r="H18" s="31"/>
      <c r="I18" s="32"/>
      <c r="J18" s="50">
        <v>90</v>
      </c>
      <c r="K18" s="4"/>
      <c r="L18" s="4"/>
      <c r="M18" s="4"/>
      <c r="N18" s="4"/>
      <c r="O18" s="4"/>
      <c r="P18" s="4"/>
      <c r="Q18" s="10"/>
    </row>
    <row r="19" spans="2:17" x14ac:dyDescent="0.3">
      <c r="B19" s="6">
        <v>11</v>
      </c>
      <c r="C19" s="6" t="str">
        <f>[2]sheet1!B13</f>
        <v>211U0137</v>
      </c>
      <c r="D19" s="30" t="str">
        <f>[2]sheet1!C13</f>
        <v>CRUZ MIROS CATALINA</v>
      </c>
      <c r="E19" s="31"/>
      <c r="F19" s="31"/>
      <c r="G19" s="31"/>
      <c r="H19" s="31"/>
      <c r="I19" s="32"/>
      <c r="J19" s="19">
        <v>0</v>
      </c>
      <c r="K19" s="18"/>
      <c r="L19" s="18"/>
      <c r="M19" s="4"/>
      <c r="N19" s="4"/>
      <c r="O19" s="4"/>
      <c r="P19" s="4"/>
      <c r="Q19" s="10"/>
    </row>
    <row r="20" spans="2:17" x14ac:dyDescent="0.3">
      <c r="B20" s="6">
        <v>12</v>
      </c>
      <c r="C20" s="6" t="str">
        <f>[2]sheet1!B14</f>
        <v>211U0138</v>
      </c>
      <c r="D20" s="30" t="str">
        <f>[2]sheet1!C14</f>
        <v>DEL MORAL CAMACHO JOSE ANTONIO</v>
      </c>
      <c r="E20" s="31"/>
      <c r="F20" s="31"/>
      <c r="G20" s="31"/>
      <c r="H20" s="31"/>
      <c r="I20" s="32"/>
      <c r="J20" s="50">
        <v>75</v>
      </c>
      <c r="K20" s="4"/>
      <c r="L20" s="4"/>
      <c r="M20" s="4"/>
      <c r="N20" s="4"/>
      <c r="O20" s="4"/>
      <c r="P20" s="4"/>
      <c r="Q20" s="10"/>
    </row>
    <row r="21" spans="2:17" x14ac:dyDescent="0.3">
      <c r="B21" s="6">
        <v>13</v>
      </c>
      <c r="C21" s="6" t="str">
        <f>[2]sheet1!B15</f>
        <v>211U0139</v>
      </c>
      <c r="D21" s="30" t="str">
        <f>[2]sheet1!C15</f>
        <v>DOMINGUEZ PUCHETA ALEJANDRO</v>
      </c>
      <c r="E21" s="31"/>
      <c r="F21" s="31"/>
      <c r="G21" s="31"/>
      <c r="H21" s="31"/>
      <c r="I21" s="32"/>
      <c r="J21" s="19">
        <v>72</v>
      </c>
      <c r="K21" s="18"/>
      <c r="L21" s="18"/>
      <c r="M21" s="4"/>
      <c r="N21" s="4"/>
      <c r="O21" s="4"/>
      <c r="P21" s="4"/>
      <c r="Q21" s="10"/>
    </row>
    <row r="22" spans="2:17" x14ac:dyDescent="0.3">
      <c r="B22" s="6">
        <v>14</v>
      </c>
      <c r="C22" s="6" t="str">
        <f>[2]sheet1!B16</f>
        <v>211U0141</v>
      </c>
      <c r="D22" s="30" t="str">
        <f>[2]sheet1!C16</f>
        <v>FIGUEROA CORRO JUNI ALAN</v>
      </c>
      <c r="E22" s="31"/>
      <c r="F22" s="31"/>
      <c r="G22" s="31"/>
      <c r="H22" s="31"/>
      <c r="I22" s="32"/>
      <c r="J22" s="19">
        <v>0</v>
      </c>
      <c r="K22" s="4"/>
      <c r="L22" s="4"/>
      <c r="M22" s="4"/>
      <c r="N22" s="4"/>
      <c r="O22" s="4"/>
      <c r="P22" s="4"/>
      <c r="Q22" s="10"/>
    </row>
    <row r="23" spans="2:17" x14ac:dyDescent="0.3">
      <c r="B23" s="6">
        <v>15</v>
      </c>
      <c r="C23" s="6" t="str">
        <f>[2]sheet1!B17</f>
        <v>211U0610</v>
      </c>
      <c r="D23" s="30" t="str">
        <f>[2]sheet1!C17</f>
        <v>GONZALEZ ROMERO CARLOS MANUEL</v>
      </c>
      <c r="E23" s="31"/>
      <c r="F23" s="31"/>
      <c r="G23" s="31"/>
      <c r="H23" s="31"/>
      <c r="I23" s="32"/>
      <c r="J23" s="50">
        <v>80</v>
      </c>
      <c r="K23" s="4"/>
      <c r="L23" s="4"/>
      <c r="M23" s="4"/>
      <c r="N23" s="4"/>
      <c r="O23" s="4"/>
      <c r="P23" s="4"/>
      <c r="Q23" s="10"/>
    </row>
    <row r="24" spans="2:17" x14ac:dyDescent="0.3">
      <c r="B24" s="6">
        <v>16</v>
      </c>
      <c r="C24" s="6" t="str">
        <f>[2]sheet1!B18</f>
        <v>211U0608</v>
      </c>
      <c r="D24" s="30" t="str">
        <f>[2]sheet1!C18</f>
        <v>GUERRERO CARMONA HERNAN ANTONIO</v>
      </c>
      <c r="E24" s="31"/>
      <c r="F24" s="31"/>
      <c r="G24" s="31"/>
      <c r="H24" s="31"/>
      <c r="I24" s="32"/>
      <c r="J24" s="50">
        <v>90</v>
      </c>
      <c r="K24" s="4"/>
      <c r="L24" s="4"/>
      <c r="M24" s="4"/>
      <c r="N24" s="4"/>
      <c r="O24" s="4"/>
      <c r="P24" s="4"/>
      <c r="Q24" s="10"/>
    </row>
    <row r="25" spans="2:17" x14ac:dyDescent="0.3">
      <c r="B25" s="6">
        <v>17</v>
      </c>
      <c r="C25" s="6" t="str">
        <f>[2]sheet1!B19</f>
        <v>211U0145</v>
      </c>
      <c r="D25" s="30" t="str">
        <f>[2]sheet1!C19</f>
        <v>LIRA VELA JOSE ALBERTO</v>
      </c>
      <c r="E25" s="31"/>
      <c r="F25" s="31"/>
      <c r="G25" s="31"/>
      <c r="H25" s="31"/>
      <c r="I25" s="32"/>
      <c r="J25" s="50">
        <v>90</v>
      </c>
      <c r="K25" s="4"/>
      <c r="L25" s="4"/>
      <c r="M25" s="4"/>
      <c r="N25" s="4"/>
      <c r="O25" s="4"/>
      <c r="P25" s="4"/>
      <c r="Q25" s="10"/>
    </row>
    <row r="26" spans="2:17" x14ac:dyDescent="0.3">
      <c r="B26" s="6">
        <v>18</v>
      </c>
      <c r="C26" s="6" t="str">
        <f>[2]sheet1!B20</f>
        <v>211U0146</v>
      </c>
      <c r="D26" s="30" t="str">
        <f>[2]sheet1!C20</f>
        <v>LUCHO ATAXCA ANGEL MANUEL</v>
      </c>
      <c r="E26" s="31"/>
      <c r="F26" s="31"/>
      <c r="G26" s="31"/>
      <c r="H26" s="31"/>
      <c r="I26" s="32"/>
      <c r="J26" s="50">
        <v>90</v>
      </c>
      <c r="K26" s="4"/>
      <c r="L26" s="4"/>
      <c r="M26" s="4"/>
      <c r="N26" s="4"/>
      <c r="O26" s="4"/>
      <c r="P26" s="4"/>
      <c r="Q26" s="10"/>
    </row>
    <row r="27" spans="2:17" x14ac:dyDescent="0.3">
      <c r="B27" s="6">
        <v>19</v>
      </c>
      <c r="C27" s="6" t="str">
        <f>[2]sheet1!B21</f>
        <v>211U0147</v>
      </c>
      <c r="D27" s="30" t="str">
        <f>[2]sheet1!C21</f>
        <v>MALAGA GRACIA JESUS ALBERTO</v>
      </c>
      <c r="E27" s="31"/>
      <c r="F27" s="31"/>
      <c r="G27" s="31"/>
      <c r="H27" s="31"/>
      <c r="I27" s="32"/>
      <c r="J27" s="50">
        <v>85</v>
      </c>
      <c r="K27" s="4"/>
      <c r="L27" s="4"/>
      <c r="M27" s="4"/>
      <c r="N27" s="4"/>
      <c r="O27" s="4"/>
      <c r="P27" s="4"/>
      <c r="Q27" s="10"/>
    </row>
    <row r="28" spans="2:17" x14ac:dyDescent="0.3">
      <c r="B28" s="6">
        <v>20</v>
      </c>
      <c r="C28" s="6" t="str">
        <f>[2]sheet1!B22</f>
        <v>211U0562</v>
      </c>
      <c r="D28" s="30" t="str">
        <f>[2]sheet1!C22</f>
        <v>MIL LOPEZ ANTONIO CARLOS</v>
      </c>
      <c r="E28" s="31"/>
      <c r="F28" s="31"/>
      <c r="G28" s="31"/>
      <c r="H28" s="31"/>
      <c r="I28" s="32"/>
      <c r="J28" s="50">
        <v>80</v>
      </c>
      <c r="K28" s="4"/>
      <c r="L28" s="4"/>
      <c r="M28" s="4"/>
      <c r="N28" s="4"/>
      <c r="O28" s="4"/>
      <c r="P28" s="4"/>
      <c r="Q28" s="10"/>
    </row>
    <row r="29" spans="2:17" x14ac:dyDescent="0.3">
      <c r="B29" s="6">
        <v>21</v>
      </c>
      <c r="C29" s="6" t="str">
        <f>[2]sheet1!B23</f>
        <v>221U0812</v>
      </c>
      <c r="D29" s="30" t="str">
        <f>[2]sheet1!C23</f>
        <v>MORENO PUCHETA JESUS EMILIO</v>
      </c>
      <c r="E29" s="31"/>
      <c r="F29" s="31"/>
      <c r="G29" s="31"/>
      <c r="H29" s="31"/>
      <c r="I29" s="32"/>
      <c r="J29" s="50">
        <v>83</v>
      </c>
      <c r="K29" s="4"/>
      <c r="L29" s="4"/>
      <c r="M29" s="4"/>
      <c r="N29" s="4"/>
      <c r="O29" s="4"/>
      <c r="P29" s="4"/>
      <c r="Q29" s="10"/>
    </row>
    <row r="30" spans="2:17" x14ac:dyDescent="0.3">
      <c r="B30" s="6">
        <v>22</v>
      </c>
      <c r="C30" s="6" t="str">
        <f>[2]sheet1!B24</f>
        <v>211U0153</v>
      </c>
      <c r="D30" s="30" t="str">
        <f>[2]sheet1!C24</f>
        <v>RAMIREZ HERRERA CRISTIAN ALBERTO</v>
      </c>
      <c r="E30" s="31"/>
      <c r="F30" s="31"/>
      <c r="G30" s="31"/>
      <c r="H30" s="31"/>
      <c r="I30" s="32"/>
      <c r="J30" s="50">
        <v>80</v>
      </c>
      <c r="K30" s="4"/>
      <c r="L30" s="4"/>
      <c r="M30" s="4"/>
      <c r="N30" s="4"/>
      <c r="O30" s="4"/>
      <c r="P30" s="4"/>
      <c r="Q30" s="10"/>
    </row>
    <row r="31" spans="2:17" x14ac:dyDescent="0.3">
      <c r="B31" s="6">
        <v>23</v>
      </c>
      <c r="C31" s="6" t="str">
        <f>[2]sheet1!B25</f>
        <v>181U0159</v>
      </c>
      <c r="D31" s="30" t="str">
        <f>[2]sheet1!C25</f>
        <v>REYES HERNANDEZ CARLOS EDUARDO</v>
      </c>
      <c r="E31" s="31"/>
      <c r="F31" s="31"/>
      <c r="G31" s="31"/>
      <c r="H31" s="31"/>
      <c r="I31" s="32"/>
      <c r="J31" s="19">
        <v>0</v>
      </c>
      <c r="K31" s="4"/>
      <c r="L31" s="4"/>
      <c r="M31" s="4"/>
      <c r="N31" s="4"/>
      <c r="O31" s="4"/>
      <c r="P31" s="4"/>
      <c r="Q31" s="10"/>
    </row>
    <row r="32" spans="2:17" x14ac:dyDescent="0.3">
      <c r="B32" s="6">
        <v>24</v>
      </c>
      <c r="C32" s="6" t="str">
        <f>[2]sheet1!B26</f>
        <v>211U0155</v>
      </c>
      <c r="D32" s="30" t="str">
        <f>[2]sheet1!C26</f>
        <v>RIVEYRO VILLEGAS JOSUE YAHIR</v>
      </c>
      <c r="E32" s="31"/>
      <c r="F32" s="31"/>
      <c r="G32" s="31"/>
      <c r="H32" s="31"/>
      <c r="I32" s="32"/>
      <c r="J32" s="50">
        <v>85</v>
      </c>
      <c r="K32" s="4"/>
      <c r="L32" s="4"/>
      <c r="M32" s="4"/>
      <c r="N32" s="4"/>
      <c r="O32" s="4"/>
      <c r="P32" s="4"/>
      <c r="Q32" s="10"/>
    </row>
    <row r="33" spans="2:17" x14ac:dyDescent="0.3">
      <c r="B33" s="6">
        <v>25</v>
      </c>
      <c r="C33" s="6" t="str">
        <f>[2]sheet1!B27</f>
        <v>181U0163</v>
      </c>
      <c r="D33" s="30" t="str">
        <f>[2]sheet1!C27</f>
        <v>ROSAS FAJARDO PEDRO DANIEL</v>
      </c>
      <c r="E33" s="31"/>
      <c r="F33" s="31"/>
      <c r="G33" s="31"/>
      <c r="H33" s="31"/>
      <c r="I33" s="32"/>
      <c r="J33" s="19">
        <v>0</v>
      </c>
      <c r="K33" s="4"/>
      <c r="L33" s="4"/>
      <c r="M33" s="4"/>
      <c r="N33" s="4"/>
      <c r="O33" s="4"/>
      <c r="P33" s="4"/>
      <c r="Q33" s="10"/>
    </row>
    <row r="34" spans="2:17" x14ac:dyDescent="0.3">
      <c r="B34" s="6">
        <v>26</v>
      </c>
      <c r="C34" s="6" t="str">
        <f>[2]sheet1!B28</f>
        <v>211U0161</v>
      </c>
      <c r="D34" s="30" t="str">
        <f>[2]sheet1!C28</f>
        <v>SIXTEGA ANDRADE ROBERTO DE JESUS</v>
      </c>
      <c r="E34" s="31"/>
      <c r="F34" s="31"/>
      <c r="G34" s="31"/>
      <c r="H34" s="31"/>
      <c r="I34" s="32"/>
      <c r="J34" s="19">
        <v>95</v>
      </c>
      <c r="K34" s="4"/>
      <c r="L34" s="4"/>
      <c r="M34" s="4"/>
      <c r="N34" s="4"/>
      <c r="O34" s="4"/>
      <c r="P34" s="4"/>
      <c r="Q34" s="10"/>
    </row>
    <row r="35" spans="2:17" x14ac:dyDescent="0.3">
      <c r="B35" s="6">
        <v>27</v>
      </c>
      <c r="C35" s="6" t="str">
        <f>[2]sheet1!B29</f>
        <v>211U0166</v>
      </c>
      <c r="D35" s="30" t="str">
        <f>[2]sheet1!C29</f>
        <v>TOTO BAUTISTA JOSE MANUEL</v>
      </c>
      <c r="E35" s="31"/>
      <c r="F35" s="31"/>
      <c r="G35" s="31"/>
      <c r="H35" s="31"/>
      <c r="I35" s="32"/>
      <c r="J35" s="19">
        <v>78</v>
      </c>
      <c r="K35" s="4"/>
      <c r="L35" s="4"/>
      <c r="M35" s="4"/>
      <c r="N35" s="4"/>
      <c r="O35" s="4"/>
      <c r="P35" s="4"/>
      <c r="Q35" s="10"/>
    </row>
    <row r="36" spans="2:17" x14ac:dyDescent="0.3">
      <c r="B36" s="6">
        <v>28</v>
      </c>
      <c r="C36" s="6" t="str">
        <f>[2]sheet1!B30</f>
        <v>211U0167</v>
      </c>
      <c r="D36" s="30" t="str">
        <f>[2]sheet1!C30</f>
        <v>VELASCO CHIGUIL ARIEL ELIAS</v>
      </c>
      <c r="E36" s="31"/>
      <c r="F36" s="31"/>
      <c r="G36" s="31"/>
      <c r="H36" s="31"/>
      <c r="I36" s="32"/>
      <c r="J36" s="50">
        <v>85</v>
      </c>
      <c r="K36" s="4"/>
      <c r="L36" s="4"/>
      <c r="M36" s="4"/>
      <c r="N36" s="4"/>
      <c r="O36" s="4"/>
      <c r="P36" s="4"/>
      <c r="Q36" s="10"/>
    </row>
    <row r="37" spans="2:17" x14ac:dyDescent="0.3">
      <c r="B37" s="6">
        <v>29</v>
      </c>
      <c r="C37" s="6" t="str">
        <f>[2]sheet1!B31</f>
        <v>211U0170</v>
      </c>
      <c r="D37" s="30" t="str">
        <f>[2]sheet1!C31</f>
        <v>XOLO ROSAS PEDRO DANIEL</v>
      </c>
      <c r="E37" s="31"/>
      <c r="F37" s="31"/>
      <c r="G37" s="31"/>
      <c r="H37" s="31"/>
      <c r="I37" s="32"/>
      <c r="J37" s="19">
        <v>80</v>
      </c>
      <c r="K37" s="4"/>
      <c r="L37" s="4"/>
      <c r="M37" s="4"/>
      <c r="N37" s="4"/>
      <c r="O37" s="4"/>
      <c r="P37" s="4"/>
      <c r="Q37" s="10"/>
    </row>
    <row r="38" spans="2:17" x14ac:dyDescent="0.3">
      <c r="B38" s="6">
        <v>30</v>
      </c>
      <c r="C38" s="6" t="str">
        <f>[2]sheet1!B32</f>
        <v>211U0171</v>
      </c>
      <c r="D38" s="30" t="str">
        <f>[2]sheet1!C32</f>
        <v>ZETINA CHIGO JHAIR ALEXIS</v>
      </c>
      <c r="E38" s="31"/>
      <c r="F38" s="31"/>
      <c r="G38" s="31"/>
      <c r="H38" s="31"/>
      <c r="I38" s="32"/>
      <c r="J38" s="50">
        <v>85</v>
      </c>
      <c r="K38" s="4"/>
      <c r="L38" s="4"/>
      <c r="M38" s="4"/>
      <c r="N38" s="4"/>
      <c r="O38" s="4"/>
      <c r="P38" s="4"/>
      <c r="Q38" s="10"/>
    </row>
    <row r="39" spans="2:17" x14ac:dyDescent="0.3">
      <c r="B39" s="6"/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/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/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/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/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/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/>
      <c r="C45" s="6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/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/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/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/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/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/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/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/>
      <c r="C53" s="7"/>
      <c r="D53" s="25"/>
      <c r="E53" s="25"/>
      <c r="F53" s="25"/>
      <c r="G53" s="25"/>
      <c r="H53" s="25"/>
      <c r="I53" s="25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B54" s="6"/>
      <c r="C54" s="3"/>
      <c r="D54" s="26"/>
      <c r="E54" s="27"/>
      <c r="F54" s="27"/>
      <c r="G54" s="27"/>
      <c r="H54" s="27"/>
      <c r="I54" s="28"/>
      <c r="J54" s="3"/>
      <c r="K54" s="3"/>
      <c r="L54" s="3"/>
      <c r="M54" s="3"/>
      <c r="N54" s="3"/>
      <c r="O54" s="3"/>
      <c r="P54" s="3"/>
      <c r="Q54" s="10"/>
    </row>
    <row r="55" spans="2:17" x14ac:dyDescent="0.3">
      <c r="C55" s="20"/>
      <c r="D55" s="20"/>
      <c r="E55" s="1"/>
      <c r="H55" s="29" t="s">
        <v>19</v>
      </c>
      <c r="I55" s="29"/>
      <c r="J55" s="11">
        <f t="shared" ref="J55:P55" si="1">COUNTIF(J9:J54,"&gt;=70")</f>
        <v>26</v>
      </c>
      <c r="K55" s="11">
        <f t="shared" si="1"/>
        <v>0</v>
      </c>
      <c r="L55" s="11">
        <f t="shared" si="1"/>
        <v>0</v>
      </c>
      <c r="M55" s="11">
        <f t="shared" si="1"/>
        <v>0</v>
      </c>
      <c r="N55" s="11">
        <f t="shared" si="1"/>
        <v>0</v>
      </c>
      <c r="O55" s="11">
        <f t="shared" si="1"/>
        <v>0</v>
      </c>
      <c r="P55" s="11">
        <f t="shared" si="1"/>
        <v>0</v>
      </c>
      <c r="Q55" s="15">
        <f>COUNTIF(Q9:Q49,"&gt;=70")</f>
        <v>0</v>
      </c>
    </row>
    <row r="56" spans="2:17" x14ac:dyDescent="0.3">
      <c r="C56" s="20"/>
      <c r="D56" s="20"/>
      <c r="E56" s="8"/>
      <c r="H56" s="24" t="s">
        <v>20</v>
      </c>
      <c r="I56" s="24"/>
      <c r="J56" s="12">
        <f t="shared" ref="J56:Q56" si="2">COUNTIF(J9:J54,"&lt;70")</f>
        <v>4</v>
      </c>
      <c r="K56" s="12">
        <f t="shared" si="2"/>
        <v>0</v>
      </c>
      <c r="L56" s="12">
        <f t="shared" si="2"/>
        <v>0</v>
      </c>
      <c r="M56" s="12">
        <f t="shared" si="2"/>
        <v>0</v>
      </c>
      <c r="N56" s="12">
        <f t="shared" si="2"/>
        <v>0</v>
      </c>
      <c r="O56" s="12">
        <f t="shared" si="2"/>
        <v>0</v>
      </c>
      <c r="P56" s="12">
        <f t="shared" si="2"/>
        <v>0</v>
      </c>
      <c r="Q56" s="12">
        <f t="shared" si="2"/>
        <v>0</v>
      </c>
    </row>
    <row r="57" spans="2:17" x14ac:dyDescent="0.3">
      <c r="C57" s="20"/>
      <c r="D57" s="20"/>
      <c r="E57" s="20"/>
      <c r="H57" s="24" t="s">
        <v>21</v>
      </c>
      <c r="I57" s="24"/>
      <c r="J57" s="12">
        <f t="shared" ref="J57:Q57" si="3">COUNT(J9:J54)</f>
        <v>30</v>
      </c>
      <c r="K57" s="12">
        <f t="shared" si="3"/>
        <v>0</v>
      </c>
      <c r="L57" s="12">
        <f t="shared" si="3"/>
        <v>0</v>
      </c>
      <c r="M57" s="12">
        <f t="shared" si="3"/>
        <v>0</v>
      </c>
      <c r="N57" s="12">
        <f t="shared" si="3"/>
        <v>0</v>
      </c>
      <c r="O57" s="12">
        <f t="shared" si="3"/>
        <v>0</v>
      </c>
      <c r="P57" s="12">
        <f t="shared" si="3"/>
        <v>0</v>
      </c>
      <c r="Q57" s="12">
        <f t="shared" si="3"/>
        <v>0</v>
      </c>
    </row>
    <row r="58" spans="2:17" x14ac:dyDescent="0.3">
      <c r="C58" s="20"/>
      <c r="D58" s="20"/>
      <c r="E58" s="1"/>
      <c r="H58" s="21" t="s">
        <v>16</v>
      </c>
      <c r="I58" s="21"/>
      <c r="J58" s="13">
        <f>J55/J57</f>
        <v>0.8666666666666667</v>
      </c>
      <c r="K58" s="14" t="e">
        <f t="shared" ref="K58:Q58" si="4">K55/K57</f>
        <v>#DIV/0!</v>
      </c>
      <c r="L58" s="14" t="e">
        <f t="shared" si="4"/>
        <v>#DIV/0!</v>
      </c>
      <c r="M58" s="14" t="e">
        <f t="shared" si="4"/>
        <v>#DIV/0!</v>
      </c>
      <c r="N58" s="14" t="e">
        <f t="shared" si="4"/>
        <v>#DIV/0!</v>
      </c>
      <c r="O58" s="14" t="e">
        <f t="shared" si="4"/>
        <v>#DIV/0!</v>
      </c>
      <c r="P58" s="14" t="e">
        <f t="shared" si="4"/>
        <v>#DIV/0!</v>
      </c>
      <c r="Q58" s="14" t="e">
        <f t="shared" si="4"/>
        <v>#DIV/0!</v>
      </c>
    </row>
    <row r="59" spans="2:17" x14ac:dyDescent="0.3">
      <c r="C59" s="20"/>
      <c r="D59" s="20"/>
      <c r="E59" s="1"/>
      <c r="H59" s="21" t="s">
        <v>17</v>
      </c>
      <c r="I59" s="21"/>
      <c r="J59" s="13">
        <f>J56/J57</f>
        <v>0.13333333333333333</v>
      </c>
      <c r="K59" s="13" t="e">
        <f t="shared" ref="K59:Q59" si="5">K56/K57</f>
        <v>#DIV/0!</v>
      </c>
      <c r="L59" s="14" t="e">
        <f t="shared" si="5"/>
        <v>#DIV/0!</v>
      </c>
      <c r="M59" s="14" t="e">
        <f t="shared" si="5"/>
        <v>#DIV/0!</v>
      </c>
      <c r="N59" s="14" t="e">
        <f t="shared" si="5"/>
        <v>#DIV/0!</v>
      </c>
      <c r="O59" s="14" t="e">
        <f t="shared" si="5"/>
        <v>#DIV/0!</v>
      </c>
      <c r="P59" s="14" t="e">
        <f t="shared" si="5"/>
        <v>#DIV/0!</v>
      </c>
      <c r="Q59" s="14" t="e">
        <f t="shared" si="5"/>
        <v>#DIV/0!</v>
      </c>
    </row>
    <row r="60" spans="2:17" x14ac:dyDescent="0.3">
      <c r="C60" s="20"/>
      <c r="D60" s="20"/>
      <c r="E60" s="8"/>
    </row>
    <row r="61" spans="2:17" x14ac:dyDescent="0.3">
      <c r="C61" s="1"/>
      <c r="D61" s="1"/>
      <c r="E61" s="8"/>
    </row>
    <row r="62" spans="2:17" x14ac:dyDescent="0.3">
      <c r="J62" s="22"/>
      <c r="K62" s="22"/>
      <c r="L62" s="22"/>
      <c r="M62" s="22"/>
      <c r="N62" s="22"/>
      <c r="O62" s="22"/>
      <c r="P62" s="22"/>
    </row>
    <row r="63" spans="2:17" x14ac:dyDescent="0.3">
      <c r="J63" s="23" t="s">
        <v>18</v>
      </c>
      <c r="K63" s="23"/>
      <c r="L63" s="23"/>
      <c r="M63" s="23"/>
      <c r="N63" s="23"/>
      <c r="O63" s="23"/>
      <c r="P63" s="23"/>
    </row>
  </sheetData>
  <mergeCells count="68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2:I12"/>
    <mergeCell ref="D26:I26"/>
    <mergeCell ref="D15:I15"/>
    <mergeCell ref="D16:I16"/>
    <mergeCell ref="D17:I17"/>
    <mergeCell ref="D18:I18"/>
    <mergeCell ref="D19:I19"/>
    <mergeCell ref="D21:I21"/>
    <mergeCell ref="D22:I22"/>
    <mergeCell ref="D23:I23"/>
    <mergeCell ref="D24:I24"/>
    <mergeCell ref="D25:I25"/>
    <mergeCell ref="D20:I20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4"/>
  <sheetViews>
    <sheetView tabSelected="1" topLeftCell="A22" zoomScale="130" zoomScaleNormal="130" workbookViewId="0">
      <selection activeCell="J15" sqref="J1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5" t="s">
        <v>26</v>
      </c>
      <c r="E4" s="35"/>
      <c r="F4" s="35"/>
      <c r="G4" s="35"/>
      <c r="I4" t="s">
        <v>1</v>
      </c>
      <c r="J4" s="36" t="s">
        <v>27</v>
      </c>
      <c r="K4" s="36"/>
      <c r="M4" t="s">
        <v>2</v>
      </c>
      <c r="N4" s="37">
        <v>45203</v>
      </c>
      <c r="O4" s="3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6" t="s">
        <v>28</v>
      </c>
      <c r="E6" s="36"/>
      <c r="F6" s="36"/>
      <c r="G6" s="3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f>[3]sheet1!A3</f>
        <v>1</v>
      </c>
      <c r="C9" s="6" t="str">
        <f>[3]sheet1!B3</f>
        <v>221U0137</v>
      </c>
      <c r="D9" s="30" t="str">
        <f>[3]sheet1!C3</f>
        <v>AGUILAR CHONTAL HUGO ALBERTO</v>
      </c>
      <c r="E9" s="31"/>
      <c r="F9" s="31"/>
      <c r="G9" s="31"/>
      <c r="H9" s="31"/>
      <c r="I9" s="32"/>
      <c r="J9" s="19">
        <v>90</v>
      </c>
      <c r="K9" s="4"/>
      <c r="L9" s="4"/>
      <c r="M9" s="4"/>
      <c r="N9" s="4"/>
      <c r="O9" s="4"/>
      <c r="P9" s="4"/>
      <c r="Q9" s="10"/>
    </row>
    <row r="10" spans="2:18" x14ac:dyDescent="0.3">
      <c r="B10" s="6">
        <f>[3]sheet1!A4</f>
        <v>2</v>
      </c>
      <c r="C10" s="6" t="str">
        <f>[3]sheet1!B4</f>
        <v>221U0138</v>
      </c>
      <c r="D10" s="30" t="str">
        <f>[3]sheet1!C4</f>
        <v>AQUINO TOGA EDGAR</v>
      </c>
      <c r="E10" s="31"/>
      <c r="F10" s="31"/>
      <c r="G10" s="31"/>
      <c r="H10" s="31"/>
      <c r="I10" s="32"/>
      <c r="J10" s="19">
        <v>77</v>
      </c>
      <c r="K10" s="4"/>
      <c r="L10" s="4"/>
      <c r="M10" s="4"/>
      <c r="N10" s="4"/>
      <c r="O10" s="4"/>
      <c r="P10" s="4"/>
      <c r="Q10" s="10"/>
    </row>
    <row r="11" spans="2:18" x14ac:dyDescent="0.3">
      <c r="B11" s="6">
        <f>[3]sheet1!A5</f>
        <v>3</v>
      </c>
      <c r="C11" s="6" t="str">
        <f>[3]sheet1!B5</f>
        <v>221U0836</v>
      </c>
      <c r="D11" s="30" t="str">
        <f>[3]sheet1!C5</f>
        <v>ARTIGAS FISCAL RAFAEL DE JESUS</v>
      </c>
      <c r="E11" s="31"/>
      <c r="F11" s="31"/>
      <c r="G11" s="31"/>
      <c r="H11" s="31"/>
      <c r="I11" s="32"/>
      <c r="J11" s="19">
        <v>80</v>
      </c>
      <c r="K11" s="4"/>
      <c r="L11" s="4"/>
      <c r="M11" s="4"/>
      <c r="N11" s="4"/>
      <c r="O11" s="4"/>
      <c r="P11" s="4"/>
      <c r="Q11" s="10"/>
    </row>
    <row r="12" spans="2:18" x14ac:dyDescent="0.3">
      <c r="B12" s="6">
        <f>[3]sheet1!A6</f>
        <v>4</v>
      </c>
      <c r="C12" s="6" t="str">
        <f>[3]sheet1!B6</f>
        <v>221U0142</v>
      </c>
      <c r="D12" s="30" t="str">
        <f>[3]sheet1!C6</f>
        <v>BAXIN IXTEPAN CARLOS</v>
      </c>
      <c r="E12" s="31"/>
      <c r="F12" s="31"/>
      <c r="G12" s="31"/>
      <c r="H12" s="31"/>
      <c r="I12" s="32"/>
      <c r="J12" s="19">
        <v>75</v>
      </c>
      <c r="K12" s="4"/>
      <c r="L12" s="4"/>
      <c r="M12" s="4"/>
      <c r="N12" s="4"/>
      <c r="O12" s="4"/>
      <c r="P12" s="4"/>
      <c r="Q12" s="10"/>
    </row>
    <row r="13" spans="2:18" x14ac:dyDescent="0.3">
      <c r="B13" s="6">
        <f>[3]sheet1!A7</f>
        <v>5</v>
      </c>
      <c r="C13" s="6" t="str">
        <f>[3]sheet1!B7</f>
        <v>221U0143</v>
      </c>
      <c r="D13" s="30" t="str">
        <f>[3]sheet1!C7</f>
        <v>BENITEZ CASTRO MIGUEL ANGEL</v>
      </c>
      <c r="E13" s="31"/>
      <c r="F13" s="31"/>
      <c r="G13" s="31"/>
      <c r="H13" s="31"/>
      <c r="I13" s="32"/>
      <c r="J13" s="19">
        <v>70</v>
      </c>
      <c r="K13" s="4"/>
      <c r="L13" s="4"/>
      <c r="M13" s="4"/>
      <c r="N13" s="4"/>
      <c r="O13" s="4"/>
      <c r="P13" s="4"/>
      <c r="Q13" s="10"/>
    </row>
    <row r="14" spans="2:18" x14ac:dyDescent="0.3">
      <c r="B14" s="6">
        <f>[3]sheet1!A8</f>
        <v>6</v>
      </c>
      <c r="C14" s="6" t="str">
        <f>[3]sheet1!B8</f>
        <v>221U0145</v>
      </c>
      <c r="D14" s="30" t="str">
        <f>[3]sheet1!C8</f>
        <v>CHACHA CHAGALA JESUS ANTONIO</v>
      </c>
      <c r="E14" s="31"/>
      <c r="F14" s="31"/>
      <c r="G14" s="31"/>
      <c r="H14" s="31"/>
      <c r="I14" s="32"/>
      <c r="J14" s="19">
        <v>80</v>
      </c>
      <c r="K14" s="4"/>
      <c r="L14" s="4"/>
      <c r="M14" s="4"/>
      <c r="N14" s="4"/>
      <c r="O14" s="4"/>
      <c r="P14" s="4"/>
      <c r="Q14" s="10"/>
    </row>
    <row r="15" spans="2:18" x14ac:dyDescent="0.3">
      <c r="B15" s="6">
        <f>[3]sheet1!A9</f>
        <v>7</v>
      </c>
      <c r="C15" s="6" t="str">
        <f>[3]sheet1!B9</f>
        <v>221U0147</v>
      </c>
      <c r="D15" s="41" t="str">
        <f>[3]sheet1!C9</f>
        <v>CHIGO AGUIRRE ANA GUADALUPE</v>
      </c>
      <c r="E15" s="42"/>
      <c r="F15" s="42"/>
      <c r="G15" s="42"/>
      <c r="H15" s="42"/>
      <c r="I15" s="43"/>
      <c r="J15" s="19">
        <v>80</v>
      </c>
      <c r="K15" s="4"/>
      <c r="L15" s="4"/>
      <c r="M15" s="4"/>
      <c r="N15" s="4"/>
      <c r="O15" s="4"/>
      <c r="P15" s="4"/>
      <c r="Q15" s="10"/>
    </row>
    <row r="16" spans="2:18" x14ac:dyDescent="0.3">
      <c r="B16" s="6">
        <f>[3]sheet1!A10</f>
        <v>8</v>
      </c>
      <c r="C16" s="6" t="str">
        <f>[3]sheet1!B10</f>
        <v>221U0148</v>
      </c>
      <c r="D16" s="30" t="str">
        <f>[3]sheet1!C10</f>
        <v>CHIPOL SINACA JOSELYN</v>
      </c>
      <c r="E16" s="31"/>
      <c r="F16" s="31"/>
      <c r="G16" s="31"/>
      <c r="H16" s="31"/>
      <c r="I16" s="32"/>
      <c r="J16" s="19">
        <v>90</v>
      </c>
      <c r="K16" s="4"/>
      <c r="L16" s="4"/>
      <c r="M16" s="4"/>
      <c r="N16" s="4"/>
      <c r="O16" s="4"/>
      <c r="P16" s="4"/>
      <c r="Q16" s="10"/>
    </row>
    <row r="17" spans="2:17" x14ac:dyDescent="0.3">
      <c r="B17" s="6">
        <f>[3]sheet1!A11</f>
        <v>9</v>
      </c>
      <c r="C17" s="6" t="str">
        <f>[3]sheet1!B11</f>
        <v>221U0151</v>
      </c>
      <c r="D17" s="30" t="str">
        <f>[3]sheet1!C11</f>
        <v>COYOLT GORGONIO ZURIEL ALBERTO</v>
      </c>
      <c r="E17" s="31"/>
      <c r="F17" s="31"/>
      <c r="G17" s="31"/>
      <c r="H17" s="31"/>
      <c r="I17" s="32"/>
      <c r="J17" s="19">
        <v>78</v>
      </c>
      <c r="K17" s="4"/>
      <c r="L17" s="4"/>
      <c r="M17" s="4"/>
      <c r="N17" s="4"/>
      <c r="O17" s="4"/>
      <c r="P17" s="4"/>
      <c r="Q17" s="10"/>
    </row>
    <row r="18" spans="2:17" x14ac:dyDescent="0.3">
      <c r="B18" s="6">
        <f>[3]sheet1!A12</f>
        <v>10</v>
      </c>
      <c r="C18" s="6" t="str">
        <f>[3]sheet1!B12</f>
        <v>221U0257</v>
      </c>
      <c r="D18" s="30" t="str">
        <f>[3]sheet1!C12</f>
        <v>CRUZ MARTINEZ ARTURO</v>
      </c>
      <c r="E18" s="31"/>
      <c r="F18" s="31"/>
      <c r="G18" s="31"/>
      <c r="H18" s="31"/>
      <c r="I18" s="32"/>
      <c r="J18" s="19">
        <v>71</v>
      </c>
      <c r="K18" s="4"/>
      <c r="L18" s="4"/>
      <c r="M18" s="4"/>
      <c r="N18" s="4"/>
      <c r="O18" s="4"/>
      <c r="P18" s="4"/>
      <c r="Q18" s="10"/>
    </row>
    <row r="19" spans="2:17" x14ac:dyDescent="0.3">
      <c r="B19" s="6">
        <f>[3]sheet1!A13</f>
        <v>11</v>
      </c>
      <c r="C19" s="6" t="str">
        <f>[3]sheet1!B13</f>
        <v>221U0154</v>
      </c>
      <c r="D19" s="30" t="str">
        <f>[3]sheet1!C13</f>
        <v>DURAN ALVARADO GUSTAVO ISRAEL</v>
      </c>
      <c r="E19" s="31"/>
      <c r="F19" s="31"/>
      <c r="G19" s="31"/>
      <c r="H19" s="31"/>
      <c r="I19" s="32"/>
      <c r="J19" s="19">
        <v>73</v>
      </c>
      <c r="K19" s="4"/>
      <c r="L19" s="4"/>
      <c r="M19" s="4"/>
      <c r="N19" s="4"/>
      <c r="O19" s="4"/>
      <c r="P19" s="4"/>
      <c r="Q19" s="10"/>
    </row>
    <row r="20" spans="2:17" x14ac:dyDescent="0.3">
      <c r="B20" s="6">
        <f>[3]sheet1!A14</f>
        <v>12</v>
      </c>
      <c r="C20" s="6" t="str">
        <f>[3]sheet1!B14</f>
        <v>221U0182</v>
      </c>
      <c r="D20" s="30" t="str">
        <f>[3]sheet1!C14</f>
        <v>HERNANDEZ FONSECA JAIME</v>
      </c>
      <c r="E20" s="31"/>
      <c r="F20" s="31"/>
      <c r="G20" s="31"/>
      <c r="H20" s="31"/>
      <c r="I20" s="32"/>
      <c r="J20" s="19">
        <v>85</v>
      </c>
      <c r="K20" s="4"/>
      <c r="L20" s="4"/>
      <c r="M20" s="4"/>
      <c r="N20" s="4"/>
      <c r="O20" s="4"/>
      <c r="P20" s="4"/>
      <c r="Q20" s="10"/>
    </row>
    <row r="21" spans="2:17" x14ac:dyDescent="0.3">
      <c r="B21" s="6">
        <f>[3]sheet1!A15</f>
        <v>13</v>
      </c>
      <c r="C21" s="6" t="str">
        <f>[3]sheet1!B15</f>
        <v>211U0143</v>
      </c>
      <c r="D21" s="47" t="str">
        <f>[3]sheet1!C15</f>
        <v>HERNANDEZ PUCHETA JAIR</v>
      </c>
      <c r="E21" s="48"/>
      <c r="F21" s="48"/>
      <c r="G21" s="48"/>
      <c r="H21" s="48"/>
      <c r="I21" s="49"/>
      <c r="J21" s="19">
        <v>0</v>
      </c>
      <c r="K21" s="4"/>
      <c r="L21" s="4"/>
      <c r="M21" s="4"/>
      <c r="N21" s="4"/>
      <c r="O21" s="4"/>
      <c r="P21" s="4"/>
      <c r="Q21" s="10"/>
    </row>
    <row r="22" spans="2:17" x14ac:dyDescent="0.3">
      <c r="B22" s="6">
        <f>[3]sheet1!A16</f>
        <v>14</v>
      </c>
      <c r="C22" s="6" t="str">
        <f>[3]sheet1!B16</f>
        <v>221U0156</v>
      </c>
      <c r="D22" s="30" t="str">
        <f>[3]sheet1!C16</f>
        <v>HERNANDEZ QUINO JOSE MANUEL</v>
      </c>
      <c r="E22" s="31"/>
      <c r="F22" s="31"/>
      <c r="G22" s="31"/>
      <c r="H22" s="31"/>
      <c r="I22" s="32"/>
      <c r="J22" s="19">
        <v>78</v>
      </c>
      <c r="K22" s="4"/>
      <c r="L22" s="4"/>
      <c r="M22" s="4"/>
      <c r="N22" s="4"/>
      <c r="O22" s="4"/>
      <c r="P22" s="4"/>
      <c r="Q22" s="10"/>
    </row>
    <row r="23" spans="2:17" x14ac:dyDescent="0.3">
      <c r="B23" s="6">
        <f>[3]sheet1!A17</f>
        <v>15</v>
      </c>
      <c r="C23" s="6" t="str">
        <f>[3]sheet1!B17</f>
        <v>221U0259</v>
      </c>
      <c r="D23" s="30" t="str">
        <f>[3]sheet1!C17</f>
        <v>ISIDORO BENITEZ SAMIR</v>
      </c>
      <c r="E23" s="31"/>
      <c r="F23" s="31"/>
      <c r="G23" s="31"/>
      <c r="H23" s="31"/>
      <c r="I23" s="32"/>
      <c r="J23" s="19">
        <v>80</v>
      </c>
      <c r="K23" s="4"/>
      <c r="L23" s="4"/>
      <c r="M23" s="4"/>
      <c r="N23" s="4"/>
      <c r="O23" s="4"/>
      <c r="P23" s="4"/>
      <c r="Q23" s="10"/>
    </row>
    <row r="24" spans="2:17" x14ac:dyDescent="0.3">
      <c r="B24" s="6">
        <f>[3]sheet1!A18</f>
        <v>16</v>
      </c>
      <c r="C24" s="6" t="str">
        <f>[3]sheet1!B18</f>
        <v>221U0183</v>
      </c>
      <c r="D24" s="41" t="str">
        <f>[3]sheet1!C18</f>
        <v>LEON LOZANO JOSE ALEJANDRO</v>
      </c>
      <c r="E24" s="42"/>
      <c r="F24" s="42"/>
      <c r="G24" s="42"/>
      <c r="H24" s="42"/>
      <c r="I24" s="43"/>
      <c r="J24" s="19">
        <v>80</v>
      </c>
      <c r="K24" s="4"/>
      <c r="L24" s="4"/>
      <c r="M24" s="4"/>
      <c r="N24" s="4"/>
      <c r="O24" s="4"/>
      <c r="P24" s="4"/>
      <c r="Q24" s="10"/>
    </row>
    <row r="25" spans="2:17" x14ac:dyDescent="0.3">
      <c r="B25" s="6">
        <f>[3]sheet1!A19</f>
        <v>17</v>
      </c>
      <c r="C25" s="6" t="str">
        <f>[3]sheet1!B19</f>
        <v>221U0159</v>
      </c>
      <c r="D25" s="41" t="str">
        <f>[3]sheet1!C19</f>
        <v>MALAGA PUCHETA MANUEL ALEJANDRO</v>
      </c>
      <c r="E25" s="42"/>
      <c r="F25" s="42"/>
      <c r="G25" s="42"/>
      <c r="H25" s="42"/>
      <c r="I25" s="43"/>
      <c r="J25" s="19">
        <v>75</v>
      </c>
      <c r="K25" s="4"/>
      <c r="L25" s="4"/>
      <c r="M25" s="4"/>
      <c r="N25" s="4"/>
      <c r="O25" s="4"/>
      <c r="P25" s="4"/>
      <c r="Q25" s="10"/>
    </row>
    <row r="26" spans="2:17" x14ac:dyDescent="0.3">
      <c r="B26" s="6">
        <f>[3]sheet1!A20</f>
        <v>18</v>
      </c>
      <c r="C26" s="6" t="str">
        <f>[3]sheet1!B20</f>
        <v>221U0160</v>
      </c>
      <c r="D26" s="30" t="str">
        <f>[3]sheet1!C20</f>
        <v>MARTÍNEZ AGUILAR ALEJANDRO</v>
      </c>
      <c r="E26" s="31"/>
      <c r="F26" s="31"/>
      <c r="G26" s="31"/>
      <c r="H26" s="31"/>
      <c r="I26" s="32"/>
      <c r="J26" s="19">
        <v>70</v>
      </c>
      <c r="K26" s="4"/>
      <c r="L26" s="4"/>
      <c r="M26" s="4"/>
      <c r="N26" s="4"/>
      <c r="O26" s="4"/>
      <c r="P26" s="4"/>
      <c r="Q26" s="10"/>
    </row>
    <row r="27" spans="2:17" x14ac:dyDescent="0.3">
      <c r="B27" s="6">
        <f>[3]sheet1!A21</f>
        <v>19</v>
      </c>
      <c r="C27" s="6" t="str">
        <f>[3]sheet1!B21</f>
        <v>221U0161</v>
      </c>
      <c r="D27" s="30" t="str">
        <f>[3]sheet1!C21</f>
        <v>MAXO COTA MILAGROS MONTSERRAT</v>
      </c>
      <c r="E27" s="31"/>
      <c r="F27" s="31"/>
      <c r="G27" s="31"/>
      <c r="H27" s="31"/>
      <c r="I27" s="32"/>
      <c r="J27" s="19">
        <v>80</v>
      </c>
      <c r="K27" s="4"/>
      <c r="L27" s="4"/>
      <c r="M27" s="4"/>
      <c r="N27" s="4"/>
      <c r="O27" s="4"/>
      <c r="P27" s="4"/>
      <c r="Q27" s="10"/>
    </row>
    <row r="28" spans="2:17" x14ac:dyDescent="0.3">
      <c r="B28" s="6">
        <f>[3]sheet1!A22</f>
        <v>20</v>
      </c>
      <c r="C28" s="6" t="str">
        <f>[3]sheet1!B22</f>
        <v>221U0163</v>
      </c>
      <c r="D28" s="30" t="str">
        <f>[3]sheet1!C22</f>
        <v>MIXTEGA BELLI ERNESTO SANTOS</v>
      </c>
      <c r="E28" s="31"/>
      <c r="F28" s="31"/>
      <c r="G28" s="31"/>
      <c r="H28" s="31"/>
      <c r="I28" s="32"/>
      <c r="J28" s="19">
        <v>80</v>
      </c>
      <c r="K28" s="4"/>
      <c r="L28" s="4"/>
      <c r="M28" s="4"/>
      <c r="N28" s="4"/>
      <c r="O28" s="4"/>
      <c r="P28" s="4"/>
      <c r="Q28" s="10"/>
    </row>
    <row r="29" spans="2:17" x14ac:dyDescent="0.3">
      <c r="B29" s="6">
        <f>[3]sheet1!A23</f>
        <v>21</v>
      </c>
      <c r="C29" s="6" t="str">
        <f>[3]sheet1!B23</f>
        <v>221U0165</v>
      </c>
      <c r="D29" s="30" t="str">
        <f>[3]sheet1!C23</f>
        <v>MORENO BARRAGÁN LUIS DAVID</v>
      </c>
      <c r="E29" s="31"/>
      <c r="F29" s="31"/>
      <c r="G29" s="31"/>
      <c r="H29" s="31"/>
      <c r="I29" s="32"/>
      <c r="J29" s="19">
        <v>73</v>
      </c>
      <c r="K29" s="4"/>
      <c r="L29" s="4"/>
      <c r="M29" s="4"/>
      <c r="N29" s="4"/>
      <c r="O29" s="4"/>
      <c r="P29" s="4"/>
      <c r="Q29" s="10"/>
    </row>
    <row r="30" spans="2:17" x14ac:dyDescent="0.3">
      <c r="B30" s="6">
        <f>[3]sheet1!A24</f>
        <v>22</v>
      </c>
      <c r="C30" s="6" t="str">
        <f>[3]sheet1!B24</f>
        <v>221U0166</v>
      </c>
      <c r="D30" s="30" t="str">
        <f>[3]sheet1!C24</f>
        <v>ORTEGA CABRERA ALEXIS DE JESUS</v>
      </c>
      <c r="E30" s="31"/>
      <c r="F30" s="31"/>
      <c r="G30" s="31"/>
      <c r="H30" s="31"/>
      <c r="I30" s="32"/>
      <c r="J30" s="19">
        <v>73</v>
      </c>
      <c r="K30" s="4"/>
      <c r="L30" s="4"/>
      <c r="M30" s="4"/>
      <c r="N30" s="4"/>
      <c r="O30" s="4"/>
      <c r="P30" s="4"/>
      <c r="Q30" s="10"/>
    </row>
    <row r="31" spans="2:17" x14ac:dyDescent="0.3">
      <c r="B31" s="6">
        <f>[3]sheet1!A25</f>
        <v>23</v>
      </c>
      <c r="C31" s="6" t="str">
        <f>[3]sheet1!B25</f>
        <v>221U0841</v>
      </c>
      <c r="D31" s="30" t="str">
        <f>[3]sheet1!C25</f>
        <v>PATLAX ALARCON MOISES</v>
      </c>
      <c r="E31" s="31"/>
      <c r="F31" s="31"/>
      <c r="G31" s="31"/>
      <c r="H31" s="31"/>
      <c r="I31" s="32"/>
      <c r="J31" s="19">
        <v>0</v>
      </c>
      <c r="K31" s="4"/>
      <c r="L31" s="4"/>
      <c r="M31" s="4"/>
      <c r="N31" s="4"/>
      <c r="O31" s="4"/>
      <c r="P31" s="4"/>
      <c r="Q31" s="10"/>
    </row>
    <row r="32" spans="2:17" x14ac:dyDescent="0.3">
      <c r="B32" s="6">
        <f>[3]sheet1!A26</f>
        <v>24</v>
      </c>
      <c r="C32" s="6" t="str">
        <f>[3]sheet1!B26</f>
        <v>221U0167</v>
      </c>
      <c r="D32" s="30" t="str">
        <f>[3]sheet1!C26</f>
        <v>POLITO MALAGA LUIS GERARDO</v>
      </c>
      <c r="E32" s="31"/>
      <c r="F32" s="31"/>
      <c r="G32" s="31"/>
      <c r="H32" s="31"/>
      <c r="I32" s="32"/>
      <c r="J32" s="19">
        <v>80</v>
      </c>
      <c r="K32" s="4"/>
      <c r="L32" s="4"/>
      <c r="M32" s="4"/>
      <c r="N32" s="4"/>
      <c r="O32" s="4"/>
      <c r="P32" s="4"/>
      <c r="Q32" s="10"/>
    </row>
    <row r="33" spans="2:17" x14ac:dyDescent="0.3">
      <c r="B33" s="6">
        <f>[3]sheet1!A27</f>
        <v>25</v>
      </c>
      <c r="C33" s="6" t="str">
        <f>[3]sheet1!B27</f>
        <v>221U0171</v>
      </c>
      <c r="D33" s="30" t="str">
        <f>[3]sheet1!C27</f>
        <v>REYNADA PREZA HUGO DANIEL</v>
      </c>
      <c r="E33" s="31"/>
      <c r="F33" s="31"/>
      <c r="G33" s="31"/>
      <c r="H33" s="31"/>
      <c r="I33" s="32"/>
      <c r="J33" s="19">
        <v>80</v>
      </c>
      <c r="K33" s="4"/>
      <c r="L33" s="4"/>
      <c r="M33" s="4"/>
      <c r="N33" s="4"/>
      <c r="O33" s="4"/>
      <c r="P33" s="4"/>
      <c r="Q33" s="10"/>
    </row>
    <row r="34" spans="2:17" x14ac:dyDescent="0.3">
      <c r="B34" s="6">
        <f>[3]sheet1!A28</f>
        <v>26</v>
      </c>
      <c r="C34" s="6" t="str">
        <f>[3]sheet1!B28</f>
        <v>221U0172</v>
      </c>
      <c r="D34" s="30" t="str">
        <f>[3]sheet1!C28</f>
        <v>RIVEROLL IXTEPAN AARON</v>
      </c>
      <c r="E34" s="31"/>
      <c r="F34" s="31"/>
      <c r="G34" s="31"/>
      <c r="H34" s="31"/>
      <c r="I34" s="32"/>
      <c r="J34" s="19">
        <v>70</v>
      </c>
      <c r="K34" s="4"/>
      <c r="L34" s="4"/>
      <c r="M34" s="4"/>
      <c r="N34" s="4"/>
      <c r="O34" s="4"/>
      <c r="P34" s="4"/>
      <c r="Q34" s="10"/>
    </row>
    <row r="35" spans="2:17" x14ac:dyDescent="0.3">
      <c r="B35" s="6">
        <f>[3]sheet1!A29</f>
        <v>27</v>
      </c>
      <c r="C35" s="6" t="str">
        <f>[3]sheet1!B29</f>
        <v>221U0173</v>
      </c>
      <c r="D35" s="30" t="str">
        <f>[3]sheet1!C29</f>
        <v>RODRIGUEZ MARTINEZ LUIS ALFREDO</v>
      </c>
      <c r="E35" s="31"/>
      <c r="F35" s="31"/>
      <c r="G35" s="31"/>
      <c r="H35" s="31"/>
      <c r="I35" s="32"/>
      <c r="J35" s="19">
        <v>80</v>
      </c>
      <c r="K35" s="4"/>
      <c r="L35" s="4"/>
      <c r="M35" s="4"/>
      <c r="N35" s="4"/>
      <c r="O35" s="4"/>
      <c r="P35" s="4"/>
      <c r="Q35" s="10"/>
    </row>
    <row r="36" spans="2:17" x14ac:dyDescent="0.3">
      <c r="B36" s="6">
        <f>[3]sheet1!A30</f>
        <v>28</v>
      </c>
      <c r="C36" s="6" t="str">
        <f>[3]sheet1!B30</f>
        <v>221U0174</v>
      </c>
      <c r="D36" s="30" t="str">
        <f>[3]sheet1!C30</f>
        <v>RODRÍGUEZ PÉREZ MARÍA GUADALUPE</v>
      </c>
      <c r="E36" s="31"/>
      <c r="F36" s="31"/>
      <c r="G36" s="31"/>
      <c r="H36" s="31"/>
      <c r="I36" s="32"/>
      <c r="J36" s="19">
        <v>90</v>
      </c>
      <c r="K36" s="4"/>
      <c r="L36" s="4"/>
      <c r="M36" s="4"/>
      <c r="N36" s="4"/>
      <c r="O36" s="4"/>
      <c r="P36" s="4"/>
      <c r="Q36" s="10"/>
    </row>
    <row r="37" spans="2:17" x14ac:dyDescent="0.3">
      <c r="B37" s="6">
        <f>[3]sheet1!A31</f>
        <v>29</v>
      </c>
      <c r="C37" s="6" t="str">
        <f>[3]sheet1!B31</f>
        <v>221U0176</v>
      </c>
      <c r="D37" s="30" t="str">
        <f>[3]sheet1!C31</f>
        <v>SEBA BAXIN JUAN JOSE</v>
      </c>
      <c r="E37" s="31"/>
      <c r="F37" s="31"/>
      <c r="G37" s="31"/>
      <c r="H37" s="31"/>
      <c r="I37" s="32"/>
      <c r="J37" s="19">
        <v>90</v>
      </c>
      <c r="K37" s="4"/>
      <c r="L37" s="4"/>
      <c r="M37" s="4"/>
      <c r="N37" s="4"/>
      <c r="O37" s="4"/>
      <c r="P37" s="4"/>
      <c r="Q37" s="10"/>
    </row>
    <row r="38" spans="2:17" x14ac:dyDescent="0.3">
      <c r="B38" s="6">
        <f>[3]sheet1!A32</f>
        <v>30</v>
      </c>
      <c r="C38" s="6" t="str">
        <f>[3]sheet1!B32</f>
        <v>221U0854</v>
      </c>
      <c r="D38" s="44" t="str">
        <f>[3]sheet1!C32</f>
        <v>TEMICH IXTEPAN ANDRÉS DE JESÚS</v>
      </c>
      <c r="E38" s="45"/>
      <c r="F38" s="45"/>
      <c r="G38" s="45"/>
      <c r="H38" s="45"/>
      <c r="I38" s="46"/>
      <c r="J38" s="19">
        <v>0</v>
      </c>
      <c r="K38" s="4"/>
      <c r="L38" s="4"/>
      <c r="M38" s="4"/>
      <c r="N38" s="4"/>
      <c r="O38" s="4"/>
      <c r="P38" s="4"/>
      <c r="Q38" s="10"/>
    </row>
    <row r="39" spans="2:17" x14ac:dyDescent="0.3">
      <c r="B39" s="6">
        <f>[3]sheet1!A33</f>
        <v>31</v>
      </c>
      <c r="C39" s="6" t="str">
        <f>[3]sheet1!B33</f>
        <v>211U0165</v>
      </c>
      <c r="D39" s="30" t="str">
        <f>[3]sheet1!C33</f>
        <v>TORRES MARTINEZ JAFET HERIBERTO</v>
      </c>
      <c r="E39" s="31"/>
      <c r="F39" s="31"/>
      <c r="G39" s="31"/>
      <c r="H39" s="31"/>
      <c r="I39" s="32"/>
      <c r="J39" s="19">
        <v>70</v>
      </c>
      <c r="K39" s="4"/>
      <c r="L39" s="4"/>
      <c r="M39" s="4"/>
      <c r="N39" s="4"/>
      <c r="O39" s="4"/>
      <c r="P39" s="4"/>
      <c r="Q39" s="10"/>
    </row>
    <row r="40" spans="2:17" x14ac:dyDescent="0.3">
      <c r="B40" s="6">
        <f>[3]sheet1!A34</f>
        <v>32</v>
      </c>
      <c r="C40" s="6" t="str">
        <f>[3]sheet1!B34</f>
        <v>221U0181</v>
      </c>
      <c r="D40" s="30" t="str">
        <f>[3]sheet1!C34</f>
        <v>VELASCO HERNANDEZ OSVAL DANIEL</v>
      </c>
      <c r="E40" s="31"/>
      <c r="F40" s="31"/>
      <c r="G40" s="31"/>
      <c r="H40" s="31"/>
      <c r="I40" s="32"/>
      <c r="J40" s="19">
        <v>70</v>
      </c>
      <c r="K40" s="4"/>
      <c r="L40" s="4"/>
      <c r="M40" s="4"/>
      <c r="N40" s="4"/>
      <c r="O40" s="4"/>
      <c r="P40" s="4"/>
      <c r="Q40" s="10"/>
    </row>
    <row r="41" spans="2:17" x14ac:dyDescent="0.3">
      <c r="B41" s="6">
        <f>[3]sheet1!A35</f>
        <v>33</v>
      </c>
      <c r="C41" s="6" t="str">
        <f>[3]sheet1!B35</f>
        <v>221U0178</v>
      </c>
      <c r="D41" s="30" t="str">
        <f>[3]sheet1!C35</f>
        <v>VELASCO QUINO ARTURO DE JESUS</v>
      </c>
      <c r="E41" s="31"/>
      <c r="F41" s="31"/>
      <c r="G41" s="31"/>
      <c r="H41" s="31"/>
      <c r="I41" s="32"/>
      <c r="J41" s="19">
        <v>75</v>
      </c>
      <c r="K41" s="4"/>
      <c r="L41" s="4"/>
      <c r="M41" s="4"/>
      <c r="N41" s="4"/>
      <c r="O41" s="4"/>
      <c r="P41" s="4"/>
      <c r="Q41" s="10"/>
    </row>
    <row r="42" spans="2:17" x14ac:dyDescent="0.3">
      <c r="B42" s="6">
        <f>[3]sheet1!A36</f>
        <v>34</v>
      </c>
      <c r="C42" s="6" t="str">
        <f>[3]sheet1!B36</f>
        <v>221U0179</v>
      </c>
      <c r="D42" s="30" t="str">
        <f>[3]sheet1!C36</f>
        <v>VICTORIO PALAYOT JESÚS MANUEL</v>
      </c>
      <c r="E42" s="31"/>
      <c r="F42" s="31"/>
      <c r="G42" s="31"/>
      <c r="H42" s="31"/>
      <c r="I42" s="32"/>
      <c r="J42" s="19">
        <v>70</v>
      </c>
      <c r="K42" s="4"/>
      <c r="L42" s="4"/>
      <c r="M42" s="4"/>
      <c r="N42" s="4"/>
      <c r="O42" s="4"/>
      <c r="P42" s="4"/>
      <c r="Q42" s="10"/>
    </row>
    <row r="43" spans="2:17" x14ac:dyDescent="0.3">
      <c r="B43" s="6">
        <f>[3]sheet1!A37</f>
        <v>35</v>
      </c>
      <c r="C43" s="6" t="str">
        <f>[3]sheet1!B37</f>
        <v>211U0650</v>
      </c>
      <c r="D43" s="30" t="str">
        <f>[3]sheet1!C37</f>
        <v>VICTORIO PALAYOT JOSE ANTONIO</v>
      </c>
      <c r="E43" s="31"/>
      <c r="F43" s="31"/>
      <c r="G43" s="31"/>
      <c r="H43" s="31"/>
      <c r="I43" s="32"/>
      <c r="J43" s="19">
        <v>70</v>
      </c>
      <c r="K43" s="4"/>
      <c r="L43" s="4"/>
      <c r="M43" s="4"/>
      <c r="N43" s="4"/>
      <c r="O43" s="4"/>
      <c r="P43" s="4"/>
      <c r="Q43" s="10"/>
    </row>
    <row r="44" spans="2:17" x14ac:dyDescent="0.3">
      <c r="B44" s="6">
        <f>[3]sheet1!A38</f>
        <v>36</v>
      </c>
      <c r="C44" s="6" t="str">
        <f>[3]sheet1!B38</f>
        <v>221U0180</v>
      </c>
      <c r="D44" s="41" t="str">
        <f>[3]sheet1!C38</f>
        <v>XOLO ARRES BRANDON EMMANUEL</v>
      </c>
      <c r="E44" s="42"/>
      <c r="F44" s="42"/>
      <c r="G44" s="42"/>
      <c r="H44" s="42"/>
      <c r="I44" s="43"/>
      <c r="J44" s="19">
        <v>0</v>
      </c>
      <c r="K44" s="4"/>
      <c r="L44" s="4"/>
      <c r="M44" s="4"/>
      <c r="N44" s="4"/>
      <c r="O44" s="4"/>
      <c r="P44" s="4"/>
      <c r="Q44" s="10"/>
    </row>
    <row r="45" spans="2:17" x14ac:dyDescent="0.3">
      <c r="B45" s="6">
        <v>37</v>
      </c>
      <c r="C45" s="6"/>
      <c r="D45" s="30" t="s">
        <v>29</v>
      </c>
      <c r="E45" s="31"/>
      <c r="F45" s="31"/>
      <c r="G45" s="31"/>
      <c r="H45" s="31"/>
      <c r="I45" s="32"/>
      <c r="J45" s="4">
        <v>76</v>
      </c>
      <c r="K45" s="4"/>
      <c r="L45" s="4"/>
      <c r="M45" s="4"/>
      <c r="N45" s="4"/>
      <c r="O45" s="4"/>
      <c r="P45" s="4"/>
      <c r="Q45" s="10"/>
    </row>
    <row r="46" spans="2:17" x14ac:dyDescent="0.3">
      <c r="B46" s="6">
        <v>38</v>
      </c>
      <c r="C46" s="6"/>
      <c r="D46" s="30"/>
      <c r="E46" s="31"/>
      <c r="F46" s="31"/>
      <c r="G46" s="31"/>
      <c r="H46" s="31"/>
      <c r="I46" s="32"/>
      <c r="J46" s="16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ref="B47:B55" si="0">B46+1</f>
        <v>39</v>
      </c>
      <c r="C47" s="7"/>
      <c r="D47" s="30"/>
      <c r="E47" s="31"/>
      <c r="F47" s="31"/>
      <c r="G47" s="31"/>
      <c r="H47" s="31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0"/>
        <v>40</v>
      </c>
      <c r="C48" s="7"/>
      <c r="D48" s="30"/>
      <c r="E48" s="31"/>
      <c r="F48" s="31"/>
      <c r="G48" s="31"/>
      <c r="H48" s="31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0"/>
        <v>41</v>
      </c>
      <c r="C49" s="7"/>
      <c r="D49" s="30"/>
      <c r="E49" s="31"/>
      <c r="F49" s="31"/>
      <c r="G49" s="31"/>
      <c r="H49" s="31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0"/>
        <v>42</v>
      </c>
      <c r="C50" s="7"/>
      <c r="D50" s="30"/>
      <c r="E50" s="31"/>
      <c r="F50" s="31"/>
      <c r="G50" s="31"/>
      <c r="H50" s="31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0"/>
        <v>43</v>
      </c>
      <c r="C51" s="7"/>
      <c r="D51" s="30"/>
      <c r="E51" s="31"/>
      <c r="F51" s="31"/>
      <c r="G51" s="31"/>
      <c r="H51" s="31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0"/>
        <v>44</v>
      </c>
      <c r="C52" s="7"/>
      <c r="D52" s="30"/>
      <c r="E52" s="31"/>
      <c r="F52" s="31"/>
      <c r="G52" s="31"/>
      <c r="H52" s="31"/>
      <c r="I52" s="32"/>
      <c r="J52" s="16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0"/>
        <v>45</v>
      </c>
      <c r="C53" s="7"/>
      <c r="D53" s="25"/>
      <c r="E53" s="25"/>
      <c r="F53" s="25"/>
      <c r="G53" s="25"/>
      <c r="H53" s="25"/>
      <c r="I53" s="25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B54" s="6">
        <f t="shared" si="0"/>
        <v>46</v>
      </c>
      <c r="C54" s="7"/>
      <c r="D54" s="25"/>
      <c r="E54" s="25"/>
      <c r="F54" s="25"/>
      <c r="G54" s="25"/>
      <c r="H54" s="25"/>
      <c r="I54" s="25"/>
      <c r="J54" s="4"/>
      <c r="K54" s="4"/>
      <c r="L54" s="4"/>
      <c r="M54" s="4"/>
      <c r="N54" s="4"/>
      <c r="O54" s="4"/>
      <c r="P54" s="4"/>
      <c r="Q54" s="10"/>
    </row>
    <row r="55" spans="2:17" x14ac:dyDescent="0.3">
      <c r="B55" s="6">
        <f t="shared" si="0"/>
        <v>47</v>
      </c>
      <c r="C55" s="3"/>
      <c r="D55" s="26"/>
      <c r="E55" s="27"/>
      <c r="F55" s="27"/>
      <c r="G55" s="27"/>
      <c r="H55" s="27"/>
      <c r="I55" s="28"/>
      <c r="J55" s="3"/>
      <c r="K55" s="3"/>
      <c r="L55" s="3"/>
      <c r="M55" s="3"/>
      <c r="N55" s="3"/>
      <c r="O55" s="3"/>
      <c r="P55" s="3"/>
      <c r="Q55" s="10"/>
    </row>
    <row r="56" spans="2:17" x14ac:dyDescent="0.3">
      <c r="C56" s="20"/>
      <c r="D56" s="20"/>
      <c r="E56" s="1"/>
      <c r="H56" s="29" t="s">
        <v>19</v>
      </c>
      <c r="I56" s="29"/>
      <c r="J56" s="11">
        <f>COUNTIF(J9:J55,"&gt;=70")</f>
        <v>33</v>
      </c>
      <c r="K56" s="11">
        <f t="shared" ref="K56:P56" si="1">COUNTIF(K9:K55,"&gt;=70")</f>
        <v>0</v>
      </c>
      <c r="L56" s="11">
        <f t="shared" si="1"/>
        <v>0</v>
      </c>
      <c r="M56" s="11">
        <f t="shared" si="1"/>
        <v>0</v>
      </c>
      <c r="N56" s="11">
        <f t="shared" si="1"/>
        <v>0</v>
      </c>
      <c r="O56" s="11">
        <f t="shared" si="1"/>
        <v>0</v>
      </c>
      <c r="P56" s="11">
        <f t="shared" si="1"/>
        <v>0</v>
      </c>
      <c r="Q56" s="15">
        <f t="shared" ref="Q56" si="2">COUNTIF(Q9:Q50,"&gt;=70")</f>
        <v>0</v>
      </c>
    </row>
    <row r="57" spans="2:17" x14ac:dyDescent="0.3">
      <c r="C57" s="20"/>
      <c r="D57" s="20"/>
      <c r="E57" s="8"/>
      <c r="H57" s="24" t="s">
        <v>20</v>
      </c>
      <c r="I57" s="24"/>
      <c r="J57" s="12">
        <f>COUNTIF(J9:J55,"&lt;70")</f>
        <v>4</v>
      </c>
      <c r="K57" s="12">
        <f t="shared" ref="K57:Q57" si="3">COUNTIF(K9:K55,"&lt;70")</f>
        <v>0</v>
      </c>
      <c r="L57" s="12">
        <f t="shared" si="3"/>
        <v>0</v>
      </c>
      <c r="M57" s="12">
        <f t="shared" si="3"/>
        <v>0</v>
      </c>
      <c r="N57" s="12">
        <f t="shared" si="3"/>
        <v>0</v>
      </c>
      <c r="O57" s="12">
        <f t="shared" si="3"/>
        <v>0</v>
      </c>
      <c r="P57" s="12">
        <f t="shared" si="3"/>
        <v>0</v>
      </c>
      <c r="Q57" s="12">
        <f t="shared" si="3"/>
        <v>0</v>
      </c>
    </row>
    <row r="58" spans="2:17" x14ac:dyDescent="0.3">
      <c r="C58" s="20"/>
      <c r="D58" s="20"/>
      <c r="E58" s="20"/>
      <c r="H58" s="24" t="s">
        <v>21</v>
      </c>
      <c r="I58" s="24"/>
      <c r="J58" s="12">
        <f>COUNT(J9:J55)</f>
        <v>37</v>
      </c>
      <c r="K58" s="12">
        <f t="shared" ref="K58:Q58" si="4">COUNT(K9:K55)</f>
        <v>0</v>
      </c>
      <c r="L58" s="12">
        <f t="shared" si="4"/>
        <v>0</v>
      </c>
      <c r="M58" s="12">
        <f t="shared" si="4"/>
        <v>0</v>
      </c>
      <c r="N58" s="12">
        <f t="shared" si="4"/>
        <v>0</v>
      </c>
      <c r="O58" s="12">
        <f t="shared" si="4"/>
        <v>0</v>
      </c>
      <c r="P58" s="12">
        <f t="shared" si="4"/>
        <v>0</v>
      </c>
      <c r="Q58" s="12">
        <f t="shared" si="4"/>
        <v>0</v>
      </c>
    </row>
    <row r="59" spans="2:17" x14ac:dyDescent="0.3">
      <c r="C59" s="20"/>
      <c r="D59" s="20"/>
      <c r="E59" s="1"/>
      <c r="H59" s="21" t="s">
        <v>16</v>
      </c>
      <c r="I59" s="21"/>
      <c r="J59" s="13">
        <f>J56/J58</f>
        <v>0.89189189189189189</v>
      </c>
      <c r="K59" s="14" t="e">
        <f t="shared" ref="K59:Q59" si="5">K56/K58</f>
        <v>#DIV/0!</v>
      </c>
      <c r="L59" s="14" t="e">
        <f t="shared" si="5"/>
        <v>#DIV/0!</v>
      </c>
      <c r="M59" s="14" t="e">
        <f t="shared" si="5"/>
        <v>#DIV/0!</v>
      </c>
      <c r="N59" s="14" t="e">
        <f t="shared" si="5"/>
        <v>#DIV/0!</v>
      </c>
      <c r="O59" s="14" t="e">
        <f t="shared" si="5"/>
        <v>#DIV/0!</v>
      </c>
      <c r="P59" s="14" t="e">
        <f t="shared" si="5"/>
        <v>#DIV/0!</v>
      </c>
      <c r="Q59" s="14" t="e">
        <f t="shared" si="5"/>
        <v>#DIV/0!</v>
      </c>
    </row>
    <row r="60" spans="2:17" x14ac:dyDescent="0.3">
      <c r="C60" s="20"/>
      <c r="D60" s="20"/>
      <c r="E60" s="1"/>
      <c r="H60" s="21" t="s">
        <v>17</v>
      </c>
      <c r="I60" s="21"/>
      <c r="J60" s="13">
        <f>J57/J58</f>
        <v>0.10810810810810811</v>
      </c>
      <c r="K60" s="13" t="e">
        <f t="shared" ref="K60:Q60" si="6">K57/K58</f>
        <v>#DIV/0!</v>
      </c>
      <c r="L60" s="14" t="e">
        <f t="shared" si="6"/>
        <v>#DIV/0!</v>
      </c>
      <c r="M60" s="14" t="e">
        <f t="shared" si="6"/>
        <v>#DIV/0!</v>
      </c>
      <c r="N60" s="14" t="e">
        <f t="shared" si="6"/>
        <v>#DIV/0!</v>
      </c>
      <c r="O60" s="14" t="e">
        <f t="shared" si="6"/>
        <v>#DIV/0!</v>
      </c>
      <c r="P60" s="14" t="e">
        <f t="shared" si="6"/>
        <v>#DIV/0!</v>
      </c>
      <c r="Q60" s="14" t="e">
        <f t="shared" si="6"/>
        <v>#DIV/0!</v>
      </c>
    </row>
    <row r="61" spans="2:17" x14ac:dyDescent="0.3">
      <c r="C61" s="20"/>
      <c r="D61" s="20"/>
      <c r="E61" s="8"/>
    </row>
    <row r="62" spans="2:17" x14ac:dyDescent="0.3">
      <c r="C62" s="1"/>
      <c r="D62" s="1"/>
      <c r="E62" s="8"/>
    </row>
    <row r="63" spans="2:17" x14ac:dyDescent="0.3">
      <c r="J63" s="22"/>
      <c r="K63" s="22"/>
      <c r="L63" s="22"/>
      <c r="M63" s="22"/>
      <c r="N63" s="22"/>
      <c r="O63" s="22"/>
      <c r="P63" s="22"/>
    </row>
    <row r="64" spans="2:17" x14ac:dyDescent="0.3">
      <c r="J64" s="23" t="s">
        <v>18</v>
      </c>
      <c r="K64" s="23"/>
      <c r="L64" s="23"/>
      <c r="M64" s="23"/>
      <c r="N64" s="23"/>
      <c r="O64" s="23"/>
      <c r="P64" s="23"/>
    </row>
  </sheetData>
  <sortState xmlns:xlrd2="http://schemas.microsoft.com/office/spreadsheetml/2017/richdata2" ref="D9:I52">
    <sortCondition ref="D9:D52"/>
  </sortState>
  <mergeCells count="69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8:I38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1:I51"/>
    <mergeCell ref="D39:I39"/>
    <mergeCell ref="D40:I40"/>
    <mergeCell ref="D41:I41"/>
    <mergeCell ref="D42:I42"/>
    <mergeCell ref="D43:I43"/>
    <mergeCell ref="D45:I45"/>
    <mergeCell ref="D46:I46"/>
    <mergeCell ref="D47:I47"/>
    <mergeCell ref="D48:I48"/>
    <mergeCell ref="D49:I49"/>
    <mergeCell ref="D50:I50"/>
    <mergeCell ref="D44:I44"/>
    <mergeCell ref="D52:I52"/>
    <mergeCell ref="D53:I53"/>
    <mergeCell ref="D54:I54"/>
    <mergeCell ref="D55:I55"/>
    <mergeCell ref="C56:D56"/>
    <mergeCell ref="H56:I56"/>
    <mergeCell ref="C57:D57"/>
    <mergeCell ref="H57:I57"/>
    <mergeCell ref="C58:E58"/>
    <mergeCell ref="H58:I58"/>
    <mergeCell ref="C59:D59"/>
    <mergeCell ref="H59:I59"/>
    <mergeCell ref="C60:D60"/>
    <mergeCell ref="H60:I60"/>
    <mergeCell ref="C61:D61"/>
    <mergeCell ref="J63:P63"/>
    <mergeCell ref="J64:P6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3"/>
  <sheetViews>
    <sheetView topLeftCell="A7" zoomScale="120" zoomScaleNormal="120" workbookViewId="0">
      <selection activeCell="P48" sqref="P4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5" t="s">
        <v>26</v>
      </c>
      <c r="E4" s="35"/>
      <c r="F4" s="35"/>
      <c r="G4" s="35"/>
      <c r="I4" t="s">
        <v>1</v>
      </c>
      <c r="J4" s="36" t="s">
        <v>30</v>
      </c>
      <c r="K4" s="36"/>
      <c r="M4" t="s">
        <v>2</v>
      </c>
      <c r="N4" s="37">
        <v>45203</v>
      </c>
      <c r="O4" s="3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6" t="s">
        <v>28</v>
      </c>
      <c r="E6" s="36"/>
      <c r="F6" s="36"/>
      <c r="G6" s="3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tr">
        <f>[4]sheet1!B3</f>
        <v>221U0135</v>
      </c>
      <c r="D9" s="30" t="str">
        <f>[4]sheet1!C3</f>
        <v>ABRAJAN GONZALEZ ANGEL</v>
      </c>
      <c r="E9" s="31"/>
      <c r="F9" s="31"/>
      <c r="G9" s="31"/>
      <c r="H9" s="31"/>
      <c r="I9" s="32"/>
      <c r="J9" s="19">
        <v>70</v>
      </c>
      <c r="K9" s="4"/>
      <c r="L9" s="4"/>
      <c r="M9" s="4"/>
      <c r="N9" s="4"/>
      <c r="O9" s="4"/>
      <c r="P9" s="4"/>
      <c r="Q9" s="10"/>
    </row>
    <row r="10" spans="2:18" x14ac:dyDescent="0.3">
      <c r="B10" s="6">
        <f>B9+1</f>
        <v>2</v>
      </c>
      <c r="C10" s="6" t="str">
        <f>[4]sheet1!B4</f>
        <v>221U0139</v>
      </c>
      <c r="D10" s="30" t="str">
        <f>[4]sheet1!C4</f>
        <v>AVILES GONZALEZ ROBERTO CARLO</v>
      </c>
      <c r="E10" s="31"/>
      <c r="F10" s="31"/>
      <c r="G10" s="31"/>
      <c r="H10" s="31"/>
      <c r="I10" s="32"/>
      <c r="J10" s="19">
        <v>0</v>
      </c>
      <c r="K10" s="4"/>
      <c r="L10" s="4"/>
      <c r="M10" s="4"/>
      <c r="N10" s="4"/>
      <c r="O10" s="4"/>
      <c r="P10" s="4"/>
      <c r="Q10" s="10"/>
    </row>
    <row r="11" spans="2:18" x14ac:dyDescent="0.3">
      <c r="B11" s="6">
        <f t="shared" ref="B11:B54" si="0">B10+1</f>
        <v>3</v>
      </c>
      <c r="C11" s="6" t="str">
        <f>[4]sheet1!B5</f>
        <v>221U0140</v>
      </c>
      <c r="D11" s="30" t="str">
        <f>[4]sheet1!C5</f>
        <v>BARRIENTOS FONSECA GONZALO</v>
      </c>
      <c r="E11" s="31"/>
      <c r="F11" s="31"/>
      <c r="G11" s="31"/>
      <c r="H11" s="31"/>
      <c r="I11" s="32"/>
      <c r="J11" s="19">
        <v>0</v>
      </c>
      <c r="K11" s="4"/>
      <c r="L11" s="4"/>
      <c r="M11" s="4"/>
      <c r="N11" s="4"/>
      <c r="O11" s="4"/>
      <c r="P11" s="4"/>
      <c r="Q11" s="10"/>
    </row>
    <row r="12" spans="2:18" x14ac:dyDescent="0.3">
      <c r="B12" s="6">
        <f t="shared" si="0"/>
        <v>4</v>
      </c>
      <c r="C12" s="6" t="str">
        <f>[4]sheet1!B6</f>
        <v>221U0141</v>
      </c>
      <c r="D12" s="30" t="str">
        <f>[4]sheet1!C6</f>
        <v>BAXIN FISCAL CRISTIAN ALBERTO</v>
      </c>
      <c r="E12" s="31"/>
      <c r="F12" s="31"/>
      <c r="G12" s="31"/>
      <c r="H12" s="31"/>
      <c r="I12" s="32"/>
      <c r="J12" s="19">
        <v>0</v>
      </c>
      <c r="K12" s="4"/>
      <c r="L12" s="4"/>
      <c r="M12" s="4"/>
      <c r="N12" s="4"/>
      <c r="O12" s="4"/>
      <c r="P12" s="4"/>
      <c r="Q12" s="10"/>
    </row>
    <row r="13" spans="2:18" x14ac:dyDescent="0.3">
      <c r="B13" s="6">
        <f t="shared" si="0"/>
        <v>5</v>
      </c>
      <c r="C13" s="6" t="str">
        <f>[4]sheet1!B7</f>
        <v>201U0062</v>
      </c>
      <c r="D13" s="30" t="str">
        <f>[4]sheet1!C7</f>
        <v>BUSTAMANTE CHIGO ROCIO</v>
      </c>
      <c r="E13" s="31"/>
      <c r="F13" s="31"/>
      <c r="G13" s="31"/>
      <c r="H13" s="31"/>
      <c r="I13" s="32"/>
      <c r="J13" s="19">
        <v>80</v>
      </c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0"/>
        <v>6</v>
      </c>
      <c r="C14" s="6" t="str">
        <f>[4]sheet1!B8</f>
        <v>221U0258</v>
      </c>
      <c r="D14" s="30" t="str">
        <f>[4]sheet1!C8</f>
        <v>CABRERA ECHAVARRIA JOSE ARMANDO</v>
      </c>
      <c r="E14" s="31"/>
      <c r="F14" s="31"/>
      <c r="G14" s="31"/>
      <c r="H14" s="31"/>
      <c r="I14" s="32"/>
      <c r="J14" s="19">
        <v>70</v>
      </c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0"/>
        <v>7</v>
      </c>
      <c r="C15" s="6" t="str">
        <f>[4]sheet1!B9</f>
        <v>221U0146</v>
      </c>
      <c r="D15" s="30" t="str">
        <f>[4]sheet1!C9</f>
        <v>CHANG GONZÁLEZ JOSÉ MIGUEL</v>
      </c>
      <c r="E15" s="31"/>
      <c r="F15" s="31"/>
      <c r="G15" s="31"/>
      <c r="H15" s="31"/>
      <c r="I15" s="32"/>
      <c r="J15" s="19">
        <v>0</v>
      </c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0"/>
        <v>8</v>
      </c>
      <c r="C16" s="6" t="str">
        <f>[4]sheet1!B10</f>
        <v>221U0149</v>
      </c>
      <c r="D16" s="30" t="str">
        <f>[4]sheet1!C10</f>
        <v>CHIPOL XOLO YAHVE ALEJANDRO</v>
      </c>
      <c r="E16" s="31"/>
      <c r="F16" s="31"/>
      <c r="G16" s="31"/>
      <c r="H16" s="31"/>
      <c r="I16" s="32"/>
      <c r="J16" s="19">
        <v>0</v>
      </c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0"/>
        <v>9</v>
      </c>
      <c r="C17" s="6" t="str">
        <f>[4]sheet1!B11</f>
        <v>221U0152</v>
      </c>
      <c r="D17" s="30" t="str">
        <f>[4]sheet1!C11</f>
        <v>CRUZ GARCIA SANDRA</v>
      </c>
      <c r="E17" s="31"/>
      <c r="F17" s="31"/>
      <c r="G17" s="31"/>
      <c r="H17" s="31"/>
      <c r="I17" s="32"/>
      <c r="J17" s="19">
        <v>70</v>
      </c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0"/>
        <v>10</v>
      </c>
      <c r="C18" s="6" t="str">
        <f>[4]sheet1!B12</f>
        <v>221U0155</v>
      </c>
      <c r="D18" s="30" t="str">
        <f>[4]sheet1!C12</f>
        <v>FISCAL AMBROS ERICK CANDELARIO</v>
      </c>
      <c r="E18" s="31"/>
      <c r="F18" s="31"/>
      <c r="G18" s="31"/>
      <c r="H18" s="31"/>
      <c r="I18" s="32"/>
      <c r="J18" s="19">
        <v>73</v>
      </c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0"/>
        <v>11</v>
      </c>
      <c r="C19" s="6" t="str">
        <f>[4]sheet1!B13</f>
        <v>221U0157</v>
      </c>
      <c r="D19" s="30" t="str">
        <f>[4]sheet1!C13</f>
        <v>JIMENEZ MELCHI GUILLERMO</v>
      </c>
      <c r="E19" s="31"/>
      <c r="F19" s="31"/>
      <c r="G19" s="31"/>
      <c r="H19" s="31"/>
      <c r="I19" s="32"/>
      <c r="J19" s="19">
        <v>70</v>
      </c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0"/>
        <v>12</v>
      </c>
      <c r="C20" s="6" t="str">
        <f>[4]sheet1!B14</f>
        <v>221U0164</v>
      </c>
      <c r="D20" s="30" t="str">
        <f>[4]sheet1!C14</f>
        <v>MONTIEL VILLASECA JOSE GUADALUPE</v>
      </c>
      <c r="E20" s="31"/>
      <c r="F20" s="31"/>
      <c r="G20" s="31"/>
      <c r="H20" s="31"/>
      <c r="I20" s="32"/>
      <c r="J20" s="19">
        <v>0</v>
      </c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0"/>
        <v>13</v>
      </c>
      <c r="C21" s="6" t="str">
        <f>[4]sheet1!B15</f>
        <v>221U0168</v>
      </c>
      <c r="D21" s="30" t="str">
        <f>[4]sheet1!C15</f>
        <v>POLITO MALAGA MIGUEL EDUARDO</v>
      </c>
      <c r="E21" s="31"/>
      <c r="F21" s="31"/>
      <c r="G21" s="31"/>
      <c r="H21" s="31"/>
      <c r="I21" s="32"/>
      <c r="J21" s="19">
        <v>70</v>
      </c>
      <c r="K21" s="4"/>
      <c r="L21" s="4"/>
      <c r="M21" s="4"/>
      <c r="N21" s="4"/>
      <c r="O21" s="4"/>
      <c r="P21" s="4"/>
      <c r="Q21" s="10"/>
    </row>
    <row r="22" spans="2:17" x14ac:dyDescent="0.3">
      <c r="B22" s="6">
        <v>14</v>
      </c>
      <c r="C22" s="6" t="str">
        <f>[4]sheet1!B16</f>
        <v>221U0175</v>
      </c>
      <c r="D22" s="30" t="str">
        <f>[4]sheet1!C16</f>
        <v>RODRÍGUEZ USCANGA OLIVER</v>
      </c>
      <c r="E22" s="31"/>
      <c r="F22" s="31"/>
      <c r="G22" s="31"/>
      <c r="H22" s="31"/>
      <c r="I22" s="32"/>
      <c r="J22" s="19">
        <v>70</v>
      </c>
      <c r="K22" s="4"/>
      <c r="L22" s="4"/>
      <c r="M22" s="4"/>
      <c r="N22" s="4"/>
      <c r="O22" s="4"/>
      <c r="P22" s="4"/>
      <c r="Q22" s="10"/>
    </row>
    <row r="23" spans="2:17" x14ac:dyDescent="0.3">
      <c r="B23" s="6">
        <v>15</v>
      </c>
      <c r="C23" s="6" t="str">
        <f>[4]sheet1!B17</f>
        <v>221U0177</v>
      </c>
      <c r="D23" s="30" t="str">
        <f>[4]sheet1!C17</f>
        <v>TEOBA ROSALES JUAN ANTONIO</v>
      </c>
      <c r="E23" s="31"/>
      <c r="F23" s="31"/>
      <c r="G23" s="31"/>
      <c r="H23" s="31"/>
      <c r="I23" s="32"/>
      <c r="J23" s="19">
        <v>93</v>
      </c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0"/>
        <v>16</v>
      </c>
      <c r="C24" s="6"/>
      <c r="D24" s="40"/>
      <c r="E24" s="40"/>
      <c r="F24" s="40"/>
      <c r="G24" s="40"/>
      <c r="H24" s="40"/>
      <c r="I24" s="40"/>
      <c r="J24" s="4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0"/>
        <v>17</v>
      </c>
      <c r="C25" s="6"/>
      <c r="D25" s="40"/>
      <c r="E25" s="40"/>
      <c r="F25" s="40"/>
      <c r="G25" s="40"/>
      <c r="H25" s="40"/>
      <c r="I25" s="40"/>
      <c r="J25" s="17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0"/>
        <v>18</v>
      </c>
      <c r="C26" s="6"/>
      <c r="D26" s="40"/>
      <c r="E26" s="40"/>
      <c r="F26" s="40"/>
      <c r="G26" s="40"/>
      <c r="H26" s="40"/>
      <c r="I26" s="40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0"/>
        <v>19</v>
      </c>
      <c r="C27" s="6"/>
      <c r="D27" s="40"/>
      <c r="E27" s="40"/>
      <c r="F27" s="40"/>
      <c r="G27" s="40"/>
      <c r="H27" s="40"/>
      <c r="I27" s="40"/>
      <c r="J27" s="16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0"/>
        <v>20</v>
      </c>
      <c r="C28" s="6"/>
      <c r="D28" s="40"/>
      <c r="E28" s="40"/>
      <c r="F28" s="40"/>
      <c r="G28" s="40"/>
      <c r="H28" s="40"/>
      <c r="I28" s="40"/>
      <c r="J28" s="16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0"/>
        <v>21</v>
      </c>
      <c r="C29" s="6"/>
      <c r="D29" s="40"/>
      <c r="E29" s="40"/>
      <c r="F29" s="40"/>
      <c r="G29" s="40"/>
      <c r="H29" s="40"/>
      <c r="I29" s="40"/>
      <c r="J29" s="16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0"/>
        <v>22</v>
      </c>
      <c r="C30" s="6"/>
      <c r="D30" s="40"/>
      <c r="E30" s="40"/>
      <c r="F30" s="40"/>
      <c r="G30" s="40"/>
      <c r="H30" s="40"/>
      <c r="I30" s="40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0"/>
        <v>23</v>
      </c>
      <c r="C31" s="6"/>
      <c r="D31" s="25"/>
      <c r="E31" s="25"/>
      <c r="F31" s="25"/>
      <c r="G31" s="25"/>
      <c r="H31" s="25"/>
      <c r="I31" s="25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0"/>
        <v>24</v>
      </c>
      <c r="C32" s="6"/>
      <c r="D32" s="25"/>
      <c r="E32" s="25"/>
      <c r="F32" s="25"/>
      <c r="G32" s="25"/>
      <c r="H32" s="25"/>
      <c r="I32" s="25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0"/>
        <v>25</v>
      </c>
      <c r="C33" s="6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0"/>
        <v>26</v>
      </c>
      <c r="C34" s="6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0"/>
        <v>27</v>
      </c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0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0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0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0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0"/>
        <v>32</v>
      </c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0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0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0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0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0"/>
        <v>37</v>
      </c>
      <c r="C45" s="6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0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0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0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0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0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0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0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0"/>
        <v>45</v>
      </c>
      <c r="C53" s="7"/>
      <c r="D53" s="25"/>
      <c r="E53" s="25"/>
      <c r="F53" s="25"/>
      <c r="G53" s="25"/>
      <c r="H53" s="25"/>
      <c r="I53" s="25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B54" s="6">
        <f t="shared" si="0"/>
        <v>46</v>
      </c>
      <c r="C54" s="3"/>
      <c r="D54" s="26"/>
      <c r="E54" s="27"/>
      <c r="F54" s="27"/>
      <c r="G54" s="27"/>
      <c r="H54" s="27"/>
      <c r="I54" s="28"/>
      <c r="J54" s="3"/>
      <c r="K54" s="3"/>
      <c r="L54" s="3"/>
      <c r="M54" s="3"/>
      <c r="N54" s="3"/>
      <c r="O54" s="3"/>
      <c r="P54" s="3"/>
      <c r="Q54" s="10"/>
    </row>
    <row r="55" spans="2:17" x14ac:dyDescent="0.3">
      <c r="C55" s="20"/>
      <c r="D55" s="20"/>
      <c r="E55" s="1"/>
      <c r="H55" s="29" t="s">
        <v>19</v>
      </c>
      <c r="I55" s="29"/>
      <c r="J55" s="11">
        <f>COUNTIF(J9:J54,"&gt;=70")</f>
        <v>9</v>
      </c>
      <c r="K55" s="11">
        <f t="shared" ref="K55:P55" si="1">COUNTIF(K9:K54,"&gt;=70")</f>
        <v>0</v>
      </c>
      <c r="L55" s="11">
        <f t="shared" si="1"/>
        <v>0</v>
      </c>
      <c r="M55" s="11">
        <f t="shared" si="1"/>
        <v>0</v>
      </c>
      <c r="N55" s="11">
        <f t="shared" si="1"/>
        <v>0</v>
      </c>
      <c r="O55" s="11">
        <f t="shared" si="1"/>
        <v>0</v>
      </c>
      <c r="P55" s="11">
        <f t="shared" si="1"/>
        <v>0</v>
      </c>
      <c r="Q55" s="15">
        <f t="shared" ref="Q55" si="2">COUNTIF(Q9:Q49,"&gt;=70")</f>
        <v>0</v>
      </c>
    </row>
    <row r="56" spans="2:17" x14ac:dyDescent="0.3">
      <c r="C56" s="20"/>
      <c r="D56" s="20"/>
      <c r="E56" s="8"/>
      <c r="H56" s="24" t="s">
        <v>20</v>
      </c>
      <c r="I56" s="24"/>
      <c r="J56" s="12">
        <f>COUNTIF(J9:J54,"&lt;70")</f>
        <v>6</v>
      </c>
      <c r="K56" s="12">
        <f t="shared" ref="K56:Q56" si="3">COUNTIF(K9:K54,"&lt;70")</f>
        <v>0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3">
      <c r="C57" s="20"/>
      <c r="D57" s="20"/>
      <c r="E57" s="20"/>
      <c r="H57" s="24" t="s">
        <v>21</v>
      </c>
      <c r="I57" s="24"/>
      <c r="J57" s="12">
        <f>COUNT(J9:J54)</f>
        <v>15</v>
      </c>
      <c r="K57" s="12">
        <f t="shared" ref="K57:Q57" si="4">COUNT(K9:K54)</f>
        <v>0</v>
      </c>
      <c r="L57" s="12">
        <f t="shared" si="4"/>
        <v>0</v>
      </c>
      <c r="M57" s="12">
        <f t="shared" si="4"/>
        <v>0</v>
      </c>
      <c r="N57" s="12">
        <f t="shared" si="4"/>
        <v>0</v>
      </c>
      <c r="O57" s="12">
        <f t="shared" si="4"/>
        <v>0</v>
      </c>
      <c r="P57" s="12">
        <f t="shared" si="4"/>
        <v>0</v>
      </c>
      <c r="Q57" s="12">
        <f t="shared" si="4"/>
        <v>0</v>
      </c>
    </row>
    <row r="58" spans="2:17" x14ac:dyDescent="0.3">
      <c r="C58" s="20"/>
      <c r="D58" s="20"/>
      <c r="E58" s="1"/>
      <c r="H58" s="21" t="s">
        <v>16</v>
      </c>
      <c r="I58" s="21"/>
      <c r="J58" s="13">
        <f>J55/J57</f>
        <v>0.6</v>
      </c>
      <c r="K58" s="14" t="e">
        <f t="shared" ref="K58:Q58" si="5">K55/K57</f>
        <v>#DIV/0!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3">
      <c r="C59" s="20"/>
      <c r="D59" s="20"/>
      <c r="E59" s="1"/>
      <c r="H59" s="21" t="s">
        <v>17</v>
      </c>
      <c r="I59" s="21"/>
      <c r="J59" s="13">
        <f>J56/J57</f>
        <v>0.4</v>
      </c>
      <c r="K59" s="13" t="e">
        <f t="shared" ref="K59:Q59" si="6">K56/K57</f>
        <v>#DIV/0!</v>
      </c>
      <c r="L59" s="14" t="e">
        <f t="shared" si="6"/>
        <v>#DIV/0!</v>
      </c>
      <c r="M59" s="14" t="e">
        <f t="shared" si="6"/>
        <v>#DIV/0!</v>
      </c>
      <c r="N59" s="14" t="e">
        <f t="shared" si="6"/>
        <v>#DIV/0!</v>
      </c>
      <c r="O59" s="14" t="e">
        <f t="shared" si="6"/>
        <v>#DIV/0!</v>
      </c>
      <c r="P59" s="14" t="e">
        <f t="shared" si="6"/>
        <v>#DIV/0!</v>
      </c>
      <c r="Q59" s="14" t="e">
        <f t="shared" si="6"/>
        <v>#DIV/0!</v>
      </c>
    </row>
    <row r="60" spans="2:17" x14ac:dyDescent="0.3">
      <c r="C60" s="20"/>
      <c r="D60" s="20"/>
      <c r="E60" s="8"/>
    </row>
    <row r="61" spans="2:17" x14ac:dyDescent="0.3">
      <c r="C61" s="1"/>
      <c r="D61" s="1"/>
      <c r="E61" s="8"/>
    </row>
    <row r="62" spans="2:17" x14ac:dyDescent="0.3">
      <c r="J62" s="22"/>
      <c r="K62" s="22"/>
      <c r="L62" s="22"/>
      <c r="M62" s="22"/>
      <c r="N62" s="22"/>
      <c r="O62" s="22"/>
      <c r="P62" s="22"/>
    </row>
    <row r="63" spans="2:17" x14ac:dyDescent="0.3">
      <c r="J63" s="23" t="s">
        <v>18</v>
      </c>
      <c r="K63" s="23"/>
      <c r="L63" s="23"/>
      <c r="M63" s="23"/>
      <c r="N63" s="23"/>
      <c r="O63" s="23"/>
      <c r="P63" s="23"/>
    </row>
  </sheetData>
  <mergeCells count="6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6:I26"/>
    <mergeCell ref="D14:I14"/>
    <mergeCell ref="D15:I15"/>
    <mergeCell ref="D16:I16"/>
    <mergeCell ref="D17:I17"/>
    <mergeCell ref="D18:I18"/>
    <mergeCell ref="D19:I19"/>
    <mergeCell ref="D20:I20"/>
    <mergeCell ref="D21:I21"/>
    <mergeCell ref="D23:I23"/>
    <mergeCell ref="D24:I24"/>
    <mergeCell ref="D25:I25"/>
    <mergeCell ref="D22:I22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DISEÑO-B</vt:lpstr>
      <vt:lpstr>DISEÑO-A</vt:lpstr>
      <vt:lpstr>MEC-MAT-A</vt:lpstr>
      <vt:lpstr>MEC-MAT-B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hector miguel amador chagala</cp:lastModifiedBy>
  <cp:lastPrinted>2023-03-21T15:13:53Z</cp:lastPrinted>
  <dcterms:created xsi:type="dcterms:W3CDTF">2023-03-14T19:16:59Z</dcterms:created>
  <dcterms:modified xsi:type="dcterms:W3CDTF">2023-10-05T18:03:48Z</dcterms:modified>
</cp:coreProperties>
</file>