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F:\SEMESTRE FEBRERO-JUNIO 2024\REPORTE 3 SGI\"/>
    </mc:Choice>
  </mc:AlternateContent>
  <xr:revisionPtr revIDLastSave="0" documentId="13_ncr:1_{BCB681C2-2981-4B40-8A93-4BA7F58637E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2" l="1"/>
  <c r="C14" i="22"/>
  <c r="D14" i="22"/>
  <c r="E14" i="22"/>
  <c r="I14" i="22"/>
  <c r="L14" i="22"/>
  <c r="A15" i="22"/>
  <c r="C15" i="22"/>
  <c r="D15" i="22"/>
  <c r="E15" i="22"/>
  <c r="H15" i="22"/>
  <c r="I15" i="22"/>
  <c r="J15" i="22"/>
  <c r="L15" i="22"/>
  <c r="A16" i="22"/>
  <c r="C16" i="22"/>
  <c r="D16" i="22"/>
  <c r="E16" i="22"/>
  <c r="H16" i="22"/>
  <c r="I16" i="22"/>
  <c r="J16" i="22"/>
  <c r="L16" i="22"/>
  <c r="A17" i="22"/>
  <c r="C17" i="22"/>
  <c r="D17" i="22"/>
  <c r="E17" i="22"/>
  <c r="H17" i="22"/>
  <c r="I17" i="22"/>
  <c r="J17" i="22"/>
  <c r="L17" i="22"/>
  <c r="B37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<sst xmlns="http://schemas.openxmlformats.org/spreadsheetml/2006/main" count="191" uniqueCount="50">
  <si>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</si>
  <si>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</si>
  <si>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</si>
  <si>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</si>
  <si>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</si>
  <si>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</si>
  <si>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</si>
  <si>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</si>
  <si>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</si>
  <si>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</si>
  <si>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</si>
  <si>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</si>
  <si>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</si>
  <si>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</si>
  <si>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</si>
  <si>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</si>
  <si>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</si>
  <si>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</si>
  <si>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</si>
  <si>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</si>
  <si>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</si>
  <si>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</si>
  <si>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</si>
  <si>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</si>
  <si>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</si>
  <si>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</si>
  <si>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</si>
  <si>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</si>
  <si>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</si>
  <si>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</si>
  <si>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</si>
  <si>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</si>
  <si>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</si>
  <si>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</si>
  <si>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</si>
  <si>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PABLO PROMOTOR CAMPECHANO</t>
  </si>
  <si>
    <t>ESTADISTICA INFERENCIAL II</t>
  </si>
  <si>
    <t>IIND</t>
  </si>
  <si>
    <t>CALCULO INTEGRAL</t>
  </si>
  <si>
    <t>211A</t>
  </si>
  <si>
    <t>IMCT</t>
  </si>
  <si>
    <t>FEBRERO-JUNIO 2024</t>
  </si>
  <si>
    <t>ECUACIONES DIFERENCIALES</t>
  </si>
  <si>
    <t>411A</t>
  </si>
  <si>
    <t>411B</t>
  </si>
  <si>
    <t>401C</t>
  </si>
  <si>
    <t>DEPARTAMENTO DE CIENCIAS BASICAS</t>
  </si>
  <si>
    <t>II</t>
  </si>
  <si>
    <t>S/E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</si>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</sst>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7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28" t="s">
        <v>41</v>
      </c>
      <c r="M8" s="28"/>
      <c r="N8" s="28"/>
    </row>
    <row r="10" spans="1:14" x14ac:dyDescent="0.2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38</v>
      </c>
      <c r="B14" s="9" t="s">
        <v>21</v>
      </c>
      <c r="C14" s="9" t="s">
        <v>39</v>
      </c>
      <c r="D14" s="9" t="s">
        <v>40</v>
      </c>
      <c r="E14" s="9">
        <v>17</v>
      </c>
      <c r="F14" s="9">
        <v>17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86.47</v>
      </c>
      <c r="N14" s="15">
        <v>0.64700000000000002</v>
      </c>
    </row>
    <row r="15" spans="1:14" s="11" customFormat="1" x14ac:dyDescent="0.2">
      <c r="A15" s="8" t="s">
        <v>42</v>
      </c>
      <c r="B15" s="9" t="s">
        <v>21</v>
      </c>
      <c r="C15" s="9" t="s">
        <v>43</v>
      </c>
      <c r="D15" s="9" t="s">
        <v>40</v>
      </c>
      <c r="E15" s="9">
        <v>14</v>
      </c>
      <c r="F15" s="9">
        <v>14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86.42</v>
      </c>
      <c r="N15" s="15">
        <v>0.35709999999999997</v>
      </c>
    </row>
    <row r="16" spans="1:14" s="11" customFormat="1" x14ac:dyDescent="0.2">
      <c r="A16" s="8" t="s">
        <v>42</v>
      </c>
      <c r="B16" s="9" t="s">
        <v>21</v>
      </c>
      <c r="C16" s="9" t="s">
        <v>44</v>
      </c>
      <c r="D16" s="9" t="s">
        <v>40</v>
      </c>
      <c r="E16" s="9">
        <v>20</v>
      </c>
      <c r="F16" s="9">
        <v>18</v>
      </c>
      <c r="G16" s="9"/>
      <c r="H16" s="10">
        <f t="shared" si="0"/>
        <v>0.9</v>
      </c>
      <c r="I16" s="9">
        <f t="shared" si="1"/>
        <v>2</v>
      </c>
      <c r="J16" s="10">
        <f t="shared" si="2"/>
        <v>0.1</v>
      </c>
      <c r="K16" s="9">
        <v>0</v>
      </c>
      <c r="L16" s="10">
        <f t="shared" si="3"/>
        <v>0</v>
      </c>
      <c r="M16" s="9">
        <v>72.5</v>
      </c>
      <c r="N16" s="15">
        <v>0.8</v>
      </c>
    </row>
    <row r="17" spans="1:18" s="11" customFormat="1" x14ac:dyDescent="0.2">
      <c r="A17" s="8" t="s">
        <v>36</v>
      </c>
      <c r="B17" s="9" t="s">
        <v>21</v>
      </c>
      <c r="C17" s="9" t="s">
        <v>45</v>
      </c>
      <c r="D17" s="9" t="s">
        <v>37</v>
      </c>
      <c r="E17" s="9">
        <v>22</v>
      </c>
      <c r="F17" s="9">
        <v>17</v>
      </c>
      <c r="G17" s="9"/>
      <c r="H17" s="10">
        <f t="shared" si="0"/>
        <v>0.77272727272727271</v>
      </c>
      <c r="I17" s="9">
        <f t="shared" si="1"/>
        <v>5</v>
      </c>
      <c r="J17" s="10">
        <f t="shared" si="2"/>
        <v>0.22727272727272727</v>
      </c>
      <c r="K17" s="9">
        <v>0</v>
      </c>
      <c r="L17" s="10">
        <f t="shared" si="3"/>
        <v>0</v>
      </c>
      <c r="M17" s="9">
        <v>64.77</v>
      </c>
      <c r="N17" s="15">
        <v>0.77270000000000005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66</v>
      </c>
      <c r="G28" s="17">
        <f>SUM(G14:G27)</f>
        <v>0</v>
      </c>
      <c r="H28" s="18">
        <f>SUM(F28:G28)/E28</f>
        <v>0.90410958904109584</v>
      </c>
      <c r="I28" s="17">
        <f t="shared" si="1"/>
        <v>7</v>
      </c>
      <c r="J28" s="18">
        <f t="shared" si="2"/>
        <v>9.5890410958904104E-2</v>
      </c>
      <c r="K28" s="17">
        <f>SUM(K14:K27)</f>
        <v>0</v>
      </c>
      <c r="L28" s="18">
        <f t="shared" si="3"/>
        <v>0</v>
      </c>
      <c r="M28" s="17">
        <f>AVERAGE(M14:M27)</f>
        <v>77.539999999999992</v>
      </c>
      <c r="N28" s="19">
        <f>AVERAGE(N14:N27)</f>
        <v>0.64419999999999999</v>
      </c>
    </row>
    <row r="30" spans="1:18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0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46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CALCULO INTEGRAL</v>
      </c>
      <c r="B14" s="9" t="s">
        <v>48</v>
      </c>
      <c r="C14" s="9" t="str">
        <f>'1'!C14</f>
        <v>211A</v>
      </c>
      <c r="D14" s="9" t="str">
        <f>'1'!D14</f>
        <v>IMCT</v>
      </c>
      <c r="E14" s="9">
        <f>'1'!E14</f>
        <v>17</v>
      </c>
      <c r="F14" s="9"/>
      <c r="G14" s="9"/>
      <c r="H14" s="10"/>
      <c r="I14" s="9">
        <f t="shared" ref="I14:I28" si="0">(E14-SUM(F14:G14))-K14</f>
        <v>17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">
      <c r="A15" s="9" t="str">
        <f>'1'!A15</f>
        <v>ECUACIONES DIFERENCIALES</v>
      </c>
      <c r="B15" s="9" t="s">
        <v>47</v>
      </c>
      <c r="C15" s="9" t="str">
        <f>'1'!C15</f>
        <v>411A</v>
      </c>
      <c r="D15" s="9" t="str">
        <f>'1'!D15</f>
        <v>IMCT</v>
      </c>
      <c r="E15" s="9">
        <f>'1'!E15</f>
        <v>14</v>
      </c>
      <c r="F15" s="9">
        <v>14</v>
      </c>
      <c r="G15" s="9"/>
      <c r="H15" s="10">
        <f t="shared" ref="H15:H27" si="2">F15/E15</f>
        <v>1</v>
      </c>
      <c r="I15" s="9">
        <f t="shared" si="0"/>
        <v>0</v>
      </c>
      <c r="J15" s="10">
        <f t="shared" ref="J15:J28" si="3">I15/E15</f>
        <v>0</v>
      </c>
      <c r="K15" s="9">
        <v>0</v>
      </c>
      <c r="L15" s="10">
        <f t="shared" si="1"/>
        <v>0</v>
      </c>
      <c r="M15" s="9">
        <v>86.07</v>
      </c>
      <c r="N15" s="15">
        <v>0.35709999999999997</v>
      </c>
    </row>
    <row r="16" spans="1:14" s="11" customFormat="1" x14ac:dyDescent="0.2">
      <c r="A16" s="9" t="str">
        <f>'1'!A16</f>
        <v>ECUACIONES DIFERENCIALES</v>
      </c>
      <c r="B16" s="9" t="s">
        <v>47</v>
      </c>
      <c r="C16" s="9" t="str">
        <f>'1'!C16</f>
        <v>411B</v>
      </c>
      <c r="D16" s="9" t="str">
        <f>'1'!D16</f>
        <v>IMCT</v>
      </c>
      <c r="E16" s="9">
        <f>'1'!E16</f>
        <v>20</v>
      </c>
      <c r="F16" s="9">
        <v>19</v>
      </c>
      <c r="G16" s="9"/>
      <c r="H16" s="10">
        <f t="shared" si="2"/>
        <v>0.95</v>
      </c>
      <c r="I16" s="9">
        <f t="shared" si="0"/>
        <v>1</v>
      </c>
      <c r="J16" s="10">
        <f t="shared" si="3"/>
        <v>0.05</v>
      </c>
      <c r="K16" s="9">
        <v>0</v>
      </c>
      <c r="L16" s="10">
        <f t="shared" si="1"/>
        <v>0</v>
      </c>
      <c r="M16" s="9">
        <v>82.25</v>
      </c>
      <c r="N16" s="15">
        <v>0.65</v>
      </c>
    </row>
    <row r="17" spans="1:14" s="11" customFormat="1" x14ac:dyDescent="0.2">
      <c r="A17" s="9" t="str">
        <f>'1'!A17</f>
        <v>ESTADISTICA INFERENCIAL II</v>
      </c>
      <c r="B17" s="9" t="s">
        <v>47</v>
      </c>
      <c r="C17" s="9" t="str">
        <f>'1'!C17</f>
        <v>401C</v>
      </c>
      <c r="D17" s="9" t="str">
        <f>'1'!D17</f>
        <v>IIND</v>
      </c>
      <c r="E17" s="9">
        <f>'1'!E17</f>
        <v>22</v>
      </c>
      <c r="F17" s="9">
        <v>17</v>
      </c>
      <c r="G17" s="9"/>
      <c r="H17" s="10">
        <f t="shared" si="2"/>
        <v>0.77272727272727271</v>
      </c>
      <c r="I17" s="9">
        <f t="shared" si="0"/>
        <v>5</v>
      </c>
      <c r="J17" s="10">
        <f t="shared" si="3"/>
        <v>0.22727272727272727</v>
      </c>
      <c r="K17" s="9">
        <v>0</v>
      </c>
      <c r="L17" s="10">
        <f t="shared" si="1"/>
        <v>0</v>
      </c>
      <c r="M17" s="9">
        <v>67.040000000000006</v>
      </c>
      <c r="N17" s="15">
        <v>0.77270000000000005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2"/>
        <v>#DIV/0!</v>
      </c>
      <c r="I18" s="9">
        <f t="shared" si="0"/>
        <v>0</v>
      </c>
      <c r="J18" s="10" t="e">
        <f t="shared" si="3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2"/>
        <v>#DIV/0!</v>
      </c>
      <c r="I19" s="9">
        <f t="shared" si="0"/>
        <v>0</v>
      </c>
      <c r="J19" s="10" t="e">
        <f t="shared" si="3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50</v>
      </c>
      <c r="G28" s="17">
        <f>SUM(G14:G27)</f>
        <v>0</v>
      </c>
      <c r="H28" s="18">
        <f>SUM(F28:G28)/E28</f>
        <v>0.68493150684931503</v>
      </c>
      <c r="I28" s="17">
        <f t="shared" si="0"/>
        <v>23</v>
      </c>
      <c r="J28" s="18">
        <f t="shared" si="3"/>
        <v>0.31506849315068491</v>
      </c>
      <c r="K28" s="17">
        <f>SUM(K14:K27)</f>
        <v>0</v>
      </c>
      <c r="L28" s="18">
        <f t="shared" si="1"/>
        <v>0</v>
      </c>
      <c r="M28" s="17">
        <f>AVERAGE(M14:M27)</f>
        <v>78.453333333333333</v>
      </c>
      <c r="N28" s="19">
        <f>AVERAGE(N14:N27)</f>
        <v>0.59326666666666661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46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CALCULO INTEGRAL</v>
      </c>
      <c r="B14" s="9" t="s">
        <v>47</v>
      </c>
      <c r="C14" s="9" t="str">
        <f>'1'!C14</f>
        <v>211A</v>
      </c>
      <c r="D14" s="9" t="str">
        <f>'1'!D14</f>
        <v>IMCT</v>
      </c>
      <c r="E14" s="9">
        <f>'1'!E14</f>
        <v>17</v>
      </c>
      <c r="F14" s="9">
        <v>15</v>
      </c>
      <c r="G14" s="9"/>
      <c r="H14" s="10">
        <f t="shared" ref="H14:H27" si="0">F14/E14</f>
        <v>0.88235294117647056</v>
      </c>
      <c r="I14" s="9">
        <f t="shared" ref="I14:I28" si="1">(E14-SUM(F14:G14))-K14</f>
        <v>2</v>
      </c>
      <c r="J14" s="10">
        <f t="shared" ref="J14:J28" si="2">I14/E14</f>
        <v>0.11764705882352941</v>
      </c>
      <c r="K14" s="9">
        <v>0</v>
      </c>
      <c r="L14" s="10">
        <f t="shared" ref="L14:L28" si="3">K14/E14</f>
        <v>0</v>
      </c>
      <c r="M14" s="9">
        <v>78.23</v>
      </c>
      <c r="N14" s="15">
        <v>0.82350000000000001</v>
      </c>
    </row>
    <row r="15" spans="1:14" s="11" customFormat="1" x14ac:dyDescent="0.2">
      <c r="A15" s="9" t="str">
        <f>'1'!A15</f>
        <v>ECUACIONES DIFERENCIALES</v>
      </c>
      <c r="B15" s="9" t="s">
        <v>49</v>
      </c>
      <c r="C15" s="9" t="str">
        <f>'1'!C15</f>
        <v>411A</v>
      </c>
      <c r="D15" s="9" t="str">
        <f>'1'!D15</f>
        <v>IMCT</v>
      </c>
      <c r="E15" s="9">
        <f>'1'!E15</f>
        <v>14</v>
      </c>
      <c r="F15" s="9">
        <v>14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89.28</v>
      </c>
      <c r="N15" s="15">
        <v>0.5</v>
      </c>
    </row>
    <row r="16" spans="1:14" s="11" customFormat="1" x14ac:dyDescent="0.2">
      <c r="A16" s="9" t="str">
        <f>'1'!A16</f>
        <v>ECUACIONES DIFERENCIALES</v>
      </c>
      <c r="B16" s="9" t="s">
        <v>49</v>
      </c>
      <c r="C16" s="9" t="str">
        <f>'1'!C16</f>
        <v>411B</v>
      </c>
      <c r="D16" s="9" t="str">
        <f>'1'!D16</f>
        <v>IMCT</v>
      </c>
      <c r="E16" s="9">
        <f>'1'!E16</f>
        <v>20</v>
      </c>
      <c r="F16" s="9">
        <v>20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81.75</v>
      </c>
      <c r="N16" s="15">
        <v>0.55000000000000004</v>
      </c>
    </row>
    <row r="17" spans="1:14" s="11" customFormat="1" x14ac:dyDescent="0.2">
      <c r="A17" s="9" t="str">
        <f>'1'!A17</f>
        <v>ESTADISTICA INFERENCIAL II</v>
      </c>
      <c r="B17" s="9" t="s">
        <v>49</v>
      </c>
      <c r="C17" s="9" t="str">
        <f>'1'!C17</f>
        <v>401C</v>
      </c>
      <c r="D17" s="9" t="str">
        <f>'1'!D17</f>
        <v>IIND</v>
      </c>
      <c r="E17" s="9">
        <f>'1'!E17</f>
        <v>22</v>
      </c>
      <c r="F17" s="9">
        <v>17</v>
      </c>
      <c r="G17" s="9"/>
      <c r="H17" s="10">
        <f t="shared" si="0"/>
        <v>0.77272727272727271</v>
      </c>
      <c r="I17" s="9">
        <f t="shared" si="1"/>
        <v>5</v>
      </c>
      <c r="J17" s="10">
        <f t="shared" si="2"/>
        <v>0.22727272727272727</v>
      </c>
      <c r="K17" s="9">
        <v>0</v>
      </c>
      <c r="L17" s="10">
        <f t="shared" si="3"/>
        <v>0</v>
      </c>
      <c r="M17" s="9">
        <v>66.13</v>
      </c>
      <c r="N17" s="15">
        <v>0.77270000000000005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66</v>
      </c>
      <c r="G28" s="17">
        <f>SUM(G14:G27)</f>
        <v>0</v>
      </c>
      <c r="H28" s="18">
        <f>SUM(F28:G28)/E28</f>
        <v>0.90410958904109584</v>
      </c>
      <c r="I28" s="17">
        <f t="shared" si="1"/>
        <v>7</v>
      </c>
      <c r="J28" s="18">
        <f t="shared" si="2"/>
        <v>9.5890410958904104E-2</v>
      </c>
      <c r="K28" s="17">
        <f>SUM(K14:K27)</f>
        <v>0</v>
      </c>
      <c r="L28" s="18">
        <f t="shared" si="3"/>
        <v>0</v>
      </c>
      <c r="M28" s="17">
        <f>AVERAGE(M14:M27)</f>
        <v>78.847499999999997</v>
      </c>
      <c r="N28" s="19">
        <f>AVERAGE(N14:N27)</f>
        <v>0.66155000000000008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CALCULO INTEGRAL</v>
      </c>
      <c r="B14" s="9"/>
      <c r="C14" s="9" t="str">
        <f>'1'!C14</f>
        <v>211A</v>
      </c>
      <c r="D14" s="9" t="str">
        <f>'1'!D14</f>
        <v>IMCT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ECUACIONES DIFERENCIALES</v>
      </c>
      <c r="B15" s="9"/>
      <c r="C15" s="9" t="str">
        <f>'1'!C15</f>
        <v>411A</v>
      </c>
      <c r="D15" s="9" t="str">
        <f>'1'!D15</f>
        <v>IMCT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ECUACIONES DIFERENCIALES</v>
      </c>
      <c r="B16" s="9"/>
      <c r="C16" s="9" t="str">
        <f>'1'!C16</f>
        <v>411B</v>
      </c>
      <c r="D16" s="9" t="str">
        <f>'1'!D16</f>
        <v>IMCT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ESTADISTICA INFERENCIAL II</v>
      </c>
      <c r="B17" s="9"/>
      <c r="C17" s="9" t="str">
        <f>'1'!C17</f>
        <v>401C</v>
      </c>
      <c r="D17" s="9" t="str">
        <f>'1'!D17</f>
        <v>IIND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CALCULO INTEGRAL</v>
      </c>
      <c r="B14" s="9"/>
      <c r="C14" s="9" t="str">
        <f>'1'!C14</f>
        <v>211A</v>
      </c>
      <c r="D14" s="9" t="str">
        <f>'1'!D14</f>
        <v>IMCT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ECUACIONES DIFERENCIALES</v>
      </c>
      <c r="B15" s="9"/>
      <c r="C15" s="9" t="str">
        <f>'1'!C15</f>
        <v>411A</v>
      </c>
      <c r="D15" s="9" t="str">
        <f>'1'!D15</f>
        <v>IMCT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ECUACIONES DIFERENCIALES</v>
      </c>
      <c r="B16" s="9"/>
      <c r="C16" s="9" t="str">
        <f>'1'!C16</f>
        <v>411B</v>
      </c>
      <c r="D16" s="9" t="str">
        <f>'1'!D16</f>
        <v>IMCT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ESTADISTICA INFERENCIAL II</v>
      </c>
      <c r="B17" s="9"/>
      <c r="C17" s="9" t="str">
        <f>'1'!C17</f>
        <v>401C</v>
      </c>
      <c r="D17" s="9" t="str">
        <f>'1'!D17</f>
        <v>IIND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PABLO PROMOTOR CAMPECHANO</cp:lastModifiedBy>
  <cp:revision/>
  <dcterms:created xsi:type="dcterms:W3CDTF">2021-11-22T14:45:25Z</dcterms:created>
  <dcterms:modified xsi:type="dcterms:W3CDTF">2024-05-22T14:10:03Z</dcterms:modified>
  <cp:category/>
  <cp:contentStatus/>
</cp:coreProperties>
</file>