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2" l="1"/>
  <c r="D17" i="22"/>
  <c r="D18" i="22"/>
  <c r="D19" i="22"/>
  <c r="A15" i="22" l="1"/>
  <c r="H18" i="22"/>
  <c r="E18" i="22"/>
  <c r="L18" i="22" s="1"/>
  <c r="J18" i="22" l="1"/>
  <c r="L16" i="10" l="1"/>
  <c r="L17" i="10"/>
  <c r="A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I15" i="22" s="1"/>
  <c r="J15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9" i="10"/>
  <c r="L18" i="10"/>
  <c r="L15" i="10"/>
  <c r="L14" i="10"/>
  <c r="L15" i="22" l="1"/>
  <c r="I14" i="22"/>
  <c r="J14" i="22" s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<sst xmlns="http://schemas.openxmlformats.org/spreadsheetml/2006/main" count="199" uniqueCount="44">
  <si>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</si>
  <si>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</si>
  <si>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</si>
  <si>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</si>
  <si>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</si>
  <si>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</si>
  <si>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</si>
  <si>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</si>
  <si>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</si>
  <si>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</si>
  <si>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</si>
  <si>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</si>
  <si>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</si>
  <si>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</si>
  <si>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</si>
  <si>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</si>
  <si>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</si>
  <si>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</si>
  <si>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</si>
  <si>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</si>
  <si>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</si>
  <si>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</si>
  <si>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</si>
  <si>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</si>
  <si>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</si>
  <si>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</si>
  <si>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</si>
  <si>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</si>
  <si>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</si>
  <si>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</si>
  <si>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</si>
  <si>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</si>
  <si>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</si>
  <si>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</si>
  <si>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II</t>
  </si>
  <si>
    <t>DISEÑO ORGANIZACIONAL</t>
  </si>
  <si>
    <t>EL EMPRENDEDOR Y LA INNOVACIÓN</t>
  </si>
  <si>
    <t>607-A</t>
  </si>
  <si>
    <t>I!</t>
  </si>
  <si>
    <t>607-B</t>
  </si>
  <si>
    <t xml:space="preserve"> ENERO  JUNIO 2024</t>
  </si>
  <si>
    <t>III</t>
  </si>
  <si>
    <t>EL EMPRENDEDOR Y LA INNOVACION</t>
  </si>
  <si>
    <t>LIC.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</si>
</sst>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11" zoomScale="130" zoomScaleNormal="130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40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2" t="s">
        <v>35</v>
      </c>
      <c r="B14" s="9" t="s">
        <v>21</v>
      </c>
      <c r="C14" s="23" t="s">
        <v>37</v>
      </c>
      <c r="D14" s="9" t="s">
        <v>33</v>
      </c>
      <c r="E14" s="9">
        <v>24</v>
      </c>
      <c r="F14" s="23">
        <v>23</v>
      </c>
      <c r="G14" s="21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35</v>
      </c>
      <c r="B15" s="9" t="s">
        <v>38</v>
      </c>
      <c r="C15" s="23" t="s">
        <v>39</v>
      </c>
      <c r="D15" s="9" t="s">
        <v>33</v>
      </c>
      <c r="E15" s="9">
        <v>19</v>
      </c>
      <c r="F15" s="9">
        <v>16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35</v>
      </c>
      <c r="B16" s="24" t="s">
        <v>21</v>
      </c>
      <c r="C16" s="23" t="s">
        <v>37</v>
      </c>
      <c r="D16" s="9" t="s">
        <v>33</v>
      </c>
      <c r="E16" s="24">
        <v>24</v>
      </c>
      <c r="F16" s="24">
        <v>24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22" t="s">
        <v>35</v>
      </c>
      <c r="B17" s="24" t="s">
        <v>34</v>
      </c>
      <c r="C17" s="23" t="s">
        <v>39</v>
      </c>
      <c r="D17" s="9" t="s">
        <v>33</v>
      </c>
      <c r="E17" s="24">
        <v>19</v>
      </c>
      <c r="F17" s="24">
        <v>1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11" t="s">
        <v>36</v>
      </c>
      <c r="B18" s="25" t="s">
        <v>21</v>
      </c>
      <c r="C18" s="23" t="s">
        <v>37</v>
      </c>
      <c r="D18" s="9" t="s">
        <v>33</v>
      </c>
      <c r="E18" s="9">
        <v>24</v>
      </c>
      <c r="F18" s="9">
        <v>23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36</v>
      </c>
      <c r="B19" s="9" t="s">
        <v>21</v>
      </c>
      <c r="C19" s="23" t="s">
        <v>39</v>
      </c>
      <c r="D19" s="9" t="s">
        <v>33</v>
      </c>
      <c r="E19" s="9">
        <v>14</v>
      </c>
      <c r="F19" s="9">
        <v>12</v>
      </c>
      <c r="G19" s="24"/>
      <c r="H19" s="10"/>
      <c r="I19" s="9">
        <v>2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99</v>
      </c>
      <c r="G28" s="17">
        <f>SUM(G14:G27)</f>
        <v>0</v>
      </c>
      <c r="H28" s="18">
        <f>SUM(F28:G28)/E28</f>
        <v>0.79838709677419351</v>
      </c>
      <c r="I28" s="17">
        <f t="shared" ref="I28" si="1">(E28-SUM(F28:G28))-K28</f>
        <v>25</v>
      </c>
      <c r="J28" s="18">
        <f t="shared" ref="J28" si="2">I28/E28</f>
        <v>0.20161290322580644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ENERO  JUNIO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DISEÑO ORGANIZACIONAL</v>
      </c>
      <c r="B14" s="9" t="s">
        <v>41</v>
      </c>
      <c r="C14" s="9" t="str">
        <f>'1'!C14</f>
        <v>607-A</v>
      </c>
      <c r="D14" s="9" t="str">
        <f>'1'!D14</f>
        <v>IGEM</v>
      </c>
      <c r="E14" s="9">
        <f>'1'!E14</f>
        <v>24</v>
      </c>
      <c r="F14" s="9">
        <v>24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ORGANIZACIONAL</v>
      </c>
      <c r="B15" s="9" t="s">
        <v>41</v>
      </c>
      <c r="C15" s="9" t="str">
        <f>'1'!C15</f>
        <v>607-B</v>
      </c>
      <c r="D15" s="9" t="str">
        <f>'1'!D15</f>
        <v>IGEM</v>
      </c>
      <c r="E15" s="9">
        <f>'1'!E15</f>
        <v>19</v>
      </c>
      <c r="F15" s="9">
        <v>16</v>
      </c>
      <c r="G15" s="9"/>
      <c r="H15" s="10">
        <f t="shared" si="0"/>
        <v>0.84210526315789469</v>
      </c>
      <c r="I15" s="9">
        <f t="shared" si="1"/>
        <v>3</v>
      </c>
      <c r="J15" s="10">
        <f t="shared" si="2"/>
        <v>0.15789473684210525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42</v>
      </c>
      <c r="B16" s="9" t="s">
        <v>34</v>
      </c>
      <c r="C16" s="9" t="s">
        <v>37</v>
      </c>
      <c r="D16" s="9" t="str">
        <f>'1'!D16</f>
        <v>IGEM</v>
      </c>
      <c r="E16" s="9">
        <v>24</v>
      </c>
      <c r="F16" s="9">
        <v>23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">
        <v>42</v>
      </c>
      <c r="B17" s="9" t="s">
        <v>41</v>
      </c>
      <c r="C17" s="9" t="s">
        <v>37</v>
      </c>
      <c r="D17" s="9" t="str">
        <f>'1'!D17</f>
        <v>IGEM</v>
      </c>
      <c r="E17" s="9">
        <v>14</v>
      </c>
      <c r="F17" s="9">
        <v>11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">
        <v>42</v>
      </c>
      <c r="B18" s="9" t="s">
        <v>34</v>
      </c>
      <c r="C18" s="9" t="s">
        <v>39</v>
      </c>
      <c r="D18" s="9" t="str">
        <f>'1'!D18</f>
        <v>IGEM</v>
      </c>
      <c r="E18" s="9">
        <f>'1'!E18</f>
        <v>24</v>
      </c>
      <c r="F18" s="9">
        <v>23</v>
      </c>
      <c r="G18" s="9"/>
      <c r="H18" s="10">
        <f t="shared" ref="H18" si="4">F18/E18</f>
        <v>0.95833333333333337</v>
      </c>
      <c r="I18" s="9">
        <v>1</v>
      </c>
      <c r="J18" s="10">
        <f t="shared" ref="J18" si="5">I18/E18</f>
        <v>4.1666666666666664E-2</v>
      </c>
      <c r="K18" s="9"/>
      <c r="L18" s="10">
        <f t="shared" ref="L18" si="6">K18/E18</f>
        <v>0</v>
      </c>
      <c r="M18" s="9"/>
      <c r="N18" s="15"/>
    </row>
    <row r="19" spans="1:14" s="11" customFormat="1" ht="25.5" x14ac:dyDescent="0.2">
      <c r="A19" s="9" t="s">
        <v>42</v>
      </c>
      <c r="B19" s="9" t="s">
        <v>41</v>
      </c>
      <c r="C19" s="9" t="s">
        <v>39</v>
      </c>
      <c r="D19" s="9" t="str">
        <f>'1'!D19</f>
        <v>IGEM</v>
      </c>
      <c r="E19" s="9">
        <v>14</v>
      </c>
      <c r="F19" s="9">
        <v>10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107</v>
      </c>
      <c r="G28" s="17">
        <f>SUM(G14:G27)</f>
        <v>0</v>
      </c>
      <c r="H28" s="18">
        <f>SUM(F28:G28)/E28</f>
        <v>0.89915966386554624</v>
      </c>
      <c r="I28" s="17">
        <f t="shared" si="1"/>
        <v>12</v>
      </c>
      <c r="J28" s="18">
        <f t="shared" si="2"/>
        <v>0.10084033613445378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 t="s">
        <v>43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ENERO  JUNIO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DISEÑO ORGANIZACIONAL</v>
      </c>
      <c r="B14" s="9"/>
      <c r="C14" s="9" t="str">
        <f>'1'!C14</f>
        <v>607-A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'1'!A19</f>
        <v>EL EMPRENDEDOR Y LA INNOVACIÓN</v>
      </c>
      <c r="B15" s="9"/>
      <c r="C15" s="9" t="str">
        <f>'1'!C15</f>
        <v>607-B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'1'!C18</f>
        <v>607-A</v>
      </c>
      <c r="D16" s="9" t="str">
        <f>'1'!D18</f>
        <v>IGEM</v>
      </c>
      <c r="E16" s="9">
        <f>'1'!E18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str">
        <f>'1'!C19</f>
        <v>607-B</v>
      </c>
      <c r="D17" s="9" t="str">
        <f>'1'!D19</f>
        <v>IGEM</v>
      </c>
      <c r="E17" s="9">
        <f>'1'!E19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ENERO  JUNIO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DISEÑO ORGANIZACIONAL</v>
      </c>
      <c r="B14" s="9"/>
      <c r="C14" s="9" t="str">
        <f>'1'!C14</f>
        <v>607-A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'1'!A19</f>
        <v>EL EMPRENDEDOR Y LA INNOVACIÓN</v>
      </c>
      <c r="B15" s="9"/>
      <c r="C15" s="9" t="str">
        <f>'1'!C15</f>
        <v>607-B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'1'!C18</f>
        <v>607-A</v>
      </c>
      <c r="D16" s="9" t="str">
        <f>'1'!D18</f>
        <v>IGEM</v>
      </c>
      <c r="E16" s="9">
        <f>'1'!E18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str">
        <f>'1'!C19</f>
        <v>607-B</v>
      </c>
      <c r="D17" s="9" t="str">
        <f>'1'!D19</f>
        <v>IGEM</v>
      </c>
      <c r="E17" s="9">
        <f>'1'!E19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 xml:space="preserve"> ENERO  JUNIO 2024</v>
      </c>
      <c r="M8" s="33"/>
      <c r="N8" s="33"/>
    </row>
    <row r="10" spans="1:14" x14ac:dyDescent="0.2">
      <c r="A10" s="4" t="s">
        <v>8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DISEÑO ORGANIZACIONAL</v>
      </c>
      <c r="B14" s="9"/>
      <c r="C14" s="9" t="str">
        <f>'1'!C14</f>
        <v>607-A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'1'!A19</f>
        <v>EL EMPRENDEDOR Y LA INNOVACIÓN</v>
      </c>
      <c r="B15" s="9"/>
      <c r="C15" s="9" t="str">
        <f>'1'!C15</f>
        <v>607-B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'1'!C18</f>
        <v>607-A</v>
      </c>
      <c r="D16" s="9" t="str">
        <f>'1'!D18</f>
        <v>IGEM</v>
      </c>
      <c r="E16" s="9">
        <f>'1'!E18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str">
        <f>'1'!C19</f>
        <v>607-B</v>
      </c>
      <c r="D17" s="9" t="str">
        <f>'1'!D19</f>
        <v>IGEM</v>
      </c>
      <c r="E17" s="9">
        <f>'1'!E19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MCA. EDITH FONSECA GUZMAN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2024-04-17T20:57:30Z</dcterms:modified>
  <cp:category/>
  <cp:contentStatus/>
</cp:coreProperties>
</file>