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FEB-JUN 2024\"/>
    </mc:Choice>
  </mc:AlternateContent>
  <xr:revisionPtr revIDLastSave="0" documentId="13_ncr:1_{4B8C207B-84C0-48B8-A04D-F568790C58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PICOS " sheetId="1" r:id="rId1"/>
    <sheet name="HSI 401-C" sheetId="3" r:id="rId2"/>
    <sheet name="GSC 701-A" sheetId="4" r:id="rId3"/>
    <sheet name="801-A FYEP" sheetId="6" r:id="rId4"/>
    <sheet name="801-B FYEP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7" l="1"/>
  <c r="Q21" i="4"/>
  <c r="Q10" i="4"/>
  <c r="Q11" i="4"/>
  <c r="Q12" i="4"/>
  <c r="Q13" i="4"/>
  <c r="Q14" i="4"/>
  <c r="Q15" i="4"/>
  <c r="Q16" i="4"/>
  <c r="Q17" i="4"/>
  <c r="Q18" i="4"/>
  <c r="Q19" i="4"/>
  <c r="Q20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9" i="6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10" i="4"/>
  <c r="P64" i="1"/>
  <c r="O64" i="1"/>
  <c r="N64" i="1"/>
  <c r="M64" i="1"/>
  <c r="L64" i="1"/>
  <c r="K64" i="1"/>
  <c r="P63" i="1"/>
  <c r="O63" i="1"/>
  <c r="N63" i="1"/>
  <c r="N66" i="1" s="1"/>
  <c r="M63" i="1"/>
  <c r="M66" i="1" s="1"/>
  <c r="L63" i="1"/>
  <c r="L66" i="1" s="1"/>
  <c r="K63" i="1"/>
  <c r="K66" i="1" s="1"/>
  <c r="M62" i="1"/>
  <c r="M65" i="1" s="1"/>
  <c r="L62" i="1"/>
  <c r="L65" i="1" s="1"/>
  <c r="K62" i="1"/>
  <c r="K65" i="1" s="1"/>
  <c r="J64" i="1"/>
  <c r="J62" i="1"/>
  <c r="J65" i="1" s="1"/>
  <c r="J63" i="1"/>
  <c r="J66" i="1" s="1"/>
  <c r="P17" i="7" l="1"/>
  <c r="P13" i="7"/>
  <c r="P21" i="7"/>
  <c r="P27" i="7"/>
  <c r="P28" i="7"/>
  <c r="P29" i="7"/>
  <c r="P30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10" i="7"/>
  <c r="B11" i="7" s="1"/>
  <c r="B12" i="7" s="1"/>
  <c r="B13" i="7" s="1"/>
  <c r="B14" i="7" s="1"/>
  <c r="B15" i="7" s="1"/>
  <c r="B1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P26" i="7"/>
  <c r="P25" i="7"/>
  <c r="P24" i="7"/>
  <c r="P23" i="7"/>
  <c r="P22" i="7"/>
  <c r="P20" i="7"/>
  <c r="P19" i="7"/>
  <c r="P18" i="7"/>
  <c r="P16" i="7"/>
  <c r="P15" i="7"/>
  <c r="P14" i="7"/>
  <c r="P12" i="7"/>
  <c r="P11" i="7"/>
  <c r="P10" i="7"/>
  <c r="P9" i="7"/>
  <c r="B10" i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65" i="7"/>
  <c r="P64" i="7"/>
  <c r="P67" i="7" s="1"/>
  <c r="P63" i="7"/>
  <c r="P66" i="7" s="1"/>
  <c r="O58" i="6" l="1"/>
  <c r="N58" i="6"/>
  <c r="M58" i="6"/>
  <c r="L58" i="6"/>
  <c r="K58" i="6"/>
  <c r="J58" i="6"/>
  <c r="O57" i="6"/>
  <c r="N57" i="6"/>
  <c r="N60" i="6" s="1"/>
  <c r="M57" i="6"/>
  <c r="L57" i="6"/>
  <c r="L60" i="6" s="1"/>
  <c r="K57" i="6"/>
  <c r="K60" i="6" s="1"/>
  <c r="J57" i="6"/>
  <c r="J60" i="6" s="1"/>
  <c r="O56" i="6"/>
  <c r="O59" i="6" s="1"/>
  <c r="N56" i="6"/>
  <c r="N59" i="6" s="1"/>
  <c r="M56" i="6"/>
  <c r="M59" i="6" s="1"/>
  <c r="L56" i="6"/>
  <c r="L59" i="6" s="1"/>
  <c r="K56" i="6"/>
  <c r="K59" i="6" s="1"/>
  <c r="J56" i="6"/>
  <c r="J59" i="6" s="1"/>
  <c r="B10" i="6"/>
  <c r="B11" i="6" s="1"/>
  <c r="B12" i="6" s="1"/>
  <c r="B13" i="6" s="1"/>
  <c r="P59" i="4"/>
  <c r="O59" i="4"/>
  <c r="N59" i="4"/>
  <c r="M59" i="4"/>
  <c r="L59" i="4"/>
  <c r="K59" i="4"/>
  <c r="J59" i="4"/>
  <c r="P58" i="4"/>
  <c r="P61" i="4" s="1"/>
  <c r="O58" i="4"/>
  <c r="O61" i="4" s="1"/>
  <c r="N58" i="4"/>
  <c r="N61" i="4" s="1"/>
  <c r="M58" i="4"/>
  <c r="M61" i="4" s="1"/>
  <c r="L58" i="4"/>
  <c r="L61" i="4" s="1"/>
  <c r="K58" i="4"/>
  <c r="K61" i="4" s="1"/>
  <c r="J58" i="4"/>
  <c r="P57" i="4"/>
  <c r="P60" i="4" s="1"/>
  <c r="O57" i="4"/>
  <c r="O60" i="4" s="1"/>
  <c r="N57" i="4"/>
  <c r="N60" i="4" s="1"/>
  <c r="M57" i="4"/>
  <c r="M60" i="4" s="1"/>
  <c r="L57" i="4"/>
  <c r="L60" i="4" s="1"/>
  <c r="K57" i="4"/>
  <c r="K60" i="4" s="1"/>
  <c r="J57" i="4"/>
  <c r="J60" i="4" s="1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O60" i="3"/>
  <c r="N60" i="3"/>
  <c r="M60" i="3"/>
  <c r="L60" i="3"/>
  <c r="K60" i="3"/>
  <c r="J60" i="3"/>
  <c r="O59" i="3"/>
  <c r="O62" i="3" s="1"/>
  <c r="N59" i="3"/>
  <c r="N62" i="3" s="1"/>
  <c r="M59" i="3"/>
  <c r="M62" i="3" s="1"/>
  <c r="L59" i="3"/>
  <c r="L62" i="3" s="1"/>
  <c r="K59" i="3"/>
  <c r="K62" i="3" s="1"/>
  <c r="J59" i="3"/>
  <c r="J62" i="3" s="1"/>
  <c r="O58" i="3"/>
  <c r="O61" i="3" s="1"/>
  <c r="N58" i="3"/>
  <c r="N61" i="3" s="1"/>
  <c r="M58" i="3"/>
  <c r="M61" i="3" s="1"/>
  <c r="L58" i="3"/>
  <c r="L61" i="3" s="1"/>
  <c r="K58" i="3"/>
  <c r="K61" i="3" s="1"/>
  <c r="J58" i="3"/>
  <c r="J61" i="3" s="1"/>
  <c r="B10" i="3"/>
  <c r="B11" i="3" s="1"/>
  <c r="B12" i="3" s="1"/>
  <c r="Q60" i="3"/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14" i="6"/>
  <c r="B15" i="6" s="1"/>
  <c r="B16" i="6" s="1"/>
  <c r="B17" i="6" s="1"/>
  <c r="B18" i="6" s="1"/>
  <c r="Q59" i="4"/>
  <c r="P58" i="6"/>
  <c r="M60" i="6"/>
  <c r="O60" i="6"/>
  <c r="P56" i="6"/>
  <c r="P59" i="6" s="1"/>
  <c r="P57" i="6"/>
  <c r="P60" i="6" s="1"/>
  <c r="J61" i="4"/>
  <c r="Q57" i="4"/>
  <c r="Q58" i="4"/>
  <c r="Q61" i="4" s="1"/>
  <c r="Q58" i="3"/>
  <c r="Q61" i="3" s="1"/>
  <c r="Q59" i="3"/>
  <c r="Q62" i="3" s="1"/>
  <c r="N62" i="1"/>
  <c r="N65" i="1" s="1"/>
  <c r="O62" i="1"/>
  <c r="P62" i="1"/>
  <c r="B26" i="3" l="1"/>
  <c r="B27" i="3" s="1"/>
  <c r="B28" i="3" s="1"/>
  <c r="B29" i="3" s="1"/>
  <c r="B30" i="3" s="1"/>
  <c r="B31" i="3" s="1"/>
  <c r="B19" i="6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32" i="3"/>
  <c r="B33" i="3" s="1"/>
  <c r="B34" i="3" s="1"/>
  <c r="B35" i="3" s="1"/>
  <c r="B36" i="3" s="1"/>
  <c r="B37" i="3" s="1"/>
  <c r="B38" i="3" s="1"/>
  <c r="Q60" i="4"/>
  <c r="O66" i="1" l="1"/>
  <c r="P66" i="1"/>
  <c r="O65" i="1"/>
  <c r="P65" i="1"/>
  <c r="Q64" i="1" l="1"/>
  <c r="Q63" i="1"/>
  <c r="Q66" i="1" s="1"/>
  <c r="Q62" i="1"/>
  <c r="Q65" i="1" l="1"/>
</calcChain>
</file>

<file path=xl/sharedStrings.xml><?xml version="1.0" encoding="utf-8"?>
<sst xmlns="http://schemas.openxmlformats.org/spreadsheetml/2006/main" count="357" uniqueCount="207">
  <si>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</si>
  <si>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</si>
  <si>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</si>
  <si>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</si>
  <si>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</si>
  <si>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</si>
  <si>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</si>
  <si>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</si>
  <si>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</si>
  <si>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</si>
  <si>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</si>
  <si>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</si>
  <si>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</si>
  <si>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</si>
  <si>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</si>
  <si>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</si>
  <si>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</si>
  <si>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</si>
  <si>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</si>
  <si>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</si>
  <si>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</si>
  <si>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</si>
  <si>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</si>
  <si>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</si>
  <si>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</si>
  <si>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</si>
  <si>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ANTEMATE VELASCO LIZBETH</t>
  </si>
  <si>
    <t>CRUZ DOMINGUEZ IRVIN</t>
  </si>
  <si>
    <t>JAUREGUI SERRANO JULIANA</t>
  </si>
  <si>
    <t>MARTINEZ AGUIRRE IVETT MONTSERRAT</t>
  </si>
  <si>
    <t>CHIGO MARTINEZ JORGE DAVID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</si>
  <si>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</si>
  <si>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</si>
  <si>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</si>
  <si>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</si>
  <si>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</si>
  <si>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MAYA SEBA JORGE</t>
  </si>
  <si>
    <t>MORALES CHAGALA MIGUEL</t>
  </si>
  <si>
    <t>SANCHEZ MARTINEZ ANA KAREN</t>
  </si>
  <si>
    <t>SOTELO GRANDA GUMA JATRETH</t>
  </si>
  <si>
    <t>211U0071</t>
  </si>
  <si>
    <t>211U0081</t>
  </si>
  <si>
    <t>211U0095</t>
  </si>
  <si>
    <t>211U0114</t>
  </si>
  <si>
    <t>211U0087</t>
  </si>
  <si>
    <t>211U0605</t>
  </si>
  <si>
    <t>211U0094</t>
  </si>
  <si>
    <t>211U0096</t>
  </si>
  <si>
    <t>201U0549</t>
  </si>
  <si>
    <t>211U0117</t>
  </si>
  <si>
    <t>221U0047</t>
  </si>
  <si>
    <t>221U0048</t>
  </si>
  <si>
    <t>CAMPOS GABINO RODRIGO</t>
  </si>
  <si>
    <t>211U0068</t>
  </si>
  <si>
    <t>201U0029</t>
  </si>
  <si>
    <t>CAPORAL VALENTIN CESAR EDUARDO</t>
  </si>
  <si>
    <t>CHIGUIL PEREZ AURORA</t>
  </si>
  <si>
    <t>MARCE HIPOLITOJOSUE JORGE</t>
  </si>
  <si>
    <t>MIL CASTILLO KARLA MELISSA</t>
  </si>
  <si>
    <t>MIXTEGA CAYETANO MONICA</t>
  </si>
  <si>
    <t>211U0569</t>
  </si>
  <si>
    <t>RINCON ZAMUDIO JAVIER MANUEL</t>
  </si>
  <si>
    <t>211U0072</t>
  </si>
  <si>
    <t>221U0077</t>
  </si>
  <si>
    <t>211U0078</t>
  </si>
  <si>
    <t>211U0606</t>
  </si>
  <si>
    <t>CRUZ TEPACH ITZEL MARIANA</t>
  </si>
  <si>
    <t>GOXCON SOSA JOSE ANGEL</t>
  </si>
  <si>
    <t>MARTINEZ SOLIS ADDIEL DE JESUS</t>
  </si>
  <si>
    <t>PATRICIO VALDIVIA JOSE CARLOS</t>
  </si>
  <si>
    <t>211U0003</t>
  </si>
  <si>
    <t>211U0002</t>
  </si>
  <si>
    <t>211U0643</t>
  </si>
  <si>
    <t>201U0037</t>
  </si>
  <si>
    <t>Gestión de los sistemas  de calidad</t>
  </si>
  <si>
    <t>Febrero-Junio  2024</t>
  </si>
  <si>
    <t>601-B</t>
  </si>
  <si>
    <t>FONSECA CRUZ ISRAEL</t>
  </si>
  <si>
    <t>211U0019</t>
  </si>
  <si>
    <t>RIOS CADENA MARIA JOSE</t>
  </si>
  <si>
    <t>ROSAS AGUILERA EMMANUEL</t>
  </si>
  <si>
    <t>SOTELO GRANDA GUMA JARETH</t>
  </si>
  <si>
    <t>231U0682</t>
  </si>
  <si>
    <t>211U00006</t>
  </si>
  <si>
    <t>211U0101</t>
  </si>
  <si>
    <t>201U0100</t>
  </si>
  <si>
    <t>211U0036</t>
  </si>
  <si>
    <t>HIGIENE Y SEGURIDAD INDUSTRIAL</t>
  </si>
  <si>
    <t>401-C</t>
  </si>
  <si>
    <t>Febrero - Junio 2024</t>
  </si>
  <si>
    <t>221U0807</t>
  </si>
  <si>
    <t>ACOSTA BUSTAMANTE HECTOR JOSE</t>
  </si>
  <si>
    <t>ALEMAN GONZALEZ MARIA FERNANDA</t>
  </si>
  <si>
    <t>ANTEMATE GARCIA CHELSEA VALERIA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</si>
  <si>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</si>
  <si>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</si>
  <si>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</si>
  <si>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</si>
  <si>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</si>
  <si>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221U0055</t>
  </si>
  <si>
    <t>221U0058</t>
  </si>
  <si>
    <t>221U0126</t>
  </si>
  <si>
    <t>HERNANDEZ DOMINGUEZ JULIO CESAR</t>
  </si>
  <si>
    <t>LOPEZ FIGUEROA EDWIN DE JESUS</t>
  </si>
  <si>
    <t>MENDOZA CHIGO JONATHAN DE JESUS</t>
  </si>
  <si>
    <t>MIXTEGA ANOTA IVAN JAIR</t>
  </si>
  <si>
    <t>MORA ABRAJAN PARIS ADRIAN</t>
  </si>
  <si>
    <t>PUCHETA BUSTAMANTE DIEGO ARMANDO</t>
  </si>
  <si>
    <t>ROSAS BUSTAMANTE MIGUEL ANGEL</t>
  </si>
  <si>
    <t>SANCHEZ CHIPOL YERIK ORBELIN</t>
  </si>
  <si>
    <t>TORIJAS BAXIN GUSTAVO</t>
  </si>
  <si>
    <t>VELEZ CEBA INGRID ARELI</t>
  </si>
  <si>
    <t>221U0079</t>
  </si>
  <si>
    <t>221U0082</t>
  </si>
  <si>
    <t>221U0134</t>
  </si>
  <si>
    <t>221U0088</t>
  </si>
  <si>
    <t>221U0100</t>
  </si>
  <si>
    <t>221U0102</t>
  </si>
  <si>
    <t>221U0108</t>
  </si>
  <si>
    <t>221U0769</t>
  </si>
  <si>
    <t>221U0116</t>
  </si>
  <si>
    <t>221U0119</t>
  </si>
  <si>
    <t>221U0113</t>
  </si>
  <si>
    <t>221U0120</t>
  </si>
  <si>
    <t>SALADO CHAIRA JUAN URIEL</t>
  </si>
  <si>
    <t>Formulación y evaluación de proyectos</t>
  </si>
  <si>
    <t>801-A</t>
  </si>
  <si>
    <t>ANTELE DOMINGUEZ PABLOA AKARY</t>
  </si>
  <si>
    <t>ATAXCA CAGAL EVELYN</t>
  </si>
  <si>
    <t>201U0006</t>
  </si>
  <si>
    <t>201U0007</t>
  </si>
  <si>
    <t>201U0008</t>
  </si>
  <si>
    <t>201U0010</t>
  </si>
  <si>
    <t>201U0013</t>
  </si>
  <si>
    <t>201U0017</t>
  </si>
  <si>
    <t>201U0021</t>
  </si>
  <si>
    <t>201U0024</t>
  </si>
  <si>
    <t>201U0025</t>
  </si>
  <si>
    <t>CADENA IBARRA DAVID ELIAM</t>
  </si>
  <si>
    <t>241U0005</t>
  </si>
  <si>
    <t>CAPORAL ANDRADE LUIS RODOLFO</t>
  </si>
  <si>
    <t>CHIPOL POLITO EDUARDO</t>
  </si>
  <si>
    <t>GORGONIO COBAXIN KAREN LIZBETH</t>
  </si>
  <si>
    <t>HERNANDEZ CAIXBA LUIS ALBERTO</t>
  </si>
  <si>
    <t>HERNANDEZ DOMINGUEZ CARLOS ALBERTO</t>
  </si>
  <si>
    <t>HERNANDEZ MARTHEN SAMANTHA GUADALUPE</t>
  </si>
  <si>
    <t>MARTINEZ MARIN FRANCISCO JAVIER</t>
  </si>
  <si>
    <t>PEREZ VAZQUEZ JAQUELIN</t>
  </si>
  <si>
    <t>PUCHETA MARCIAL NORA</t>
  </si>
  <si>
    <t>201U0044</t>
  </si>
  <si>
    <t>231U0679</t>
  </si>
  <si>
    <t>201U0028</t>
  </si>
  <si>
    <t>HERRERA PEREZ CARLOS ALBERTO</t>
  </si>
  <si>
    <t>201U0035</t>
  </si>
  <si>
    <t>201U0409</t>
  </si>
  <si>
    <t>201U0042</t>
  </si>
  <si>
    <t>TOPICOS DE CALIDAD</t>
  </si>
  <si>
    <t>Febrero-Junio 2024</t>
  </si>
  <si>
    <t>ANTELE DOMINGUEZ PABLO AKARY</t>
  </si>
  <si>
    <t xml:space="preserve">CHAGALA CORDOBA ARLET </t>
  </si>
  <si>
    <t>CHIGUIL HERNANDEZ EDUARDO MANUEL</t>
  </si>
  <si>
    <t>ESCUDERO ESCOBAR MADAY DEL CARMEN</t>
  </si>
  <si>
    <t>191U0030</t>
  </si>
  <si>
    <t>191U0018</t>
  </si>
  <si>
    <t>201U0022</t>
  </si>
  <si>
    <t>201U0023</t>
  </si>
  <si>
    <t>241U0025</t>
  </si>
  <si>
    <t>801-B</t>
  </si>
  <si>
    <t>CHAGALA LUCHO ISIS IMELDA</t>
  </si>
  <si>
    <t>201U0011</t>
  </si>
  <si>
    <t>201U0012</t>
  </si>
  <si>
    <t>201U0020</t>
  </si>
  <si>
    <t>201U0030</t>
  </si>
  <si>
    <t>201U0032</t>
  </si>
  <si>
    <t>201U0033</t>
  </si>
  <si>
    <t>201U0034</t>
  </si>
  <si>
    <t>201U0055</t>
  </si>
  <si>
    <t>201U0054</t>
  </si>
  <si>
    <t>201U0413</t>
  </si>
  <si>
    <t>201U0053</t>
  </si>
  <si>
    <t>201U0049</t>
  </si>
  <si>
    <t>201U0048</t>
  </si>
  <si>
    <t>CHAGALA MARTINEZ MARCOS</t>
  </si>
  <si>
    <t>CRUZ SOSA LUIS FELIPE</t>
  </si>
  <si>
    <t>GOXCON XOLOT GERARDO</t>
  </si>
  <si>
    <t>191U0034</t>
  </si>
  <si>
    <t>GUTIERREZ ARRES HEVER DE JESUS</t>
  </si>
  <si>
    <t>MALDONADO SEBA EDUARDO</t>
  </si>
  <si>
    <t>MARCIAL FABIAN JOSELYN</t>
  </si>
  <si>
    <t>MARTINEZ GOLPE ALESSANDRA</t>
  </si>
  <si>
    <t>MARTINEZ VAZQUEZ VICTOR UBALDO</t>
  </si>
  <si>
    <t>MOTO TORRES GERARDO</t>
  </si>
  <si>
    <t>191U0053</t>
  </si>
  <si>
    <t>201U0520</t>
  </si>
  <si>
    <t>ORGANISTA BELLI EDWIN</t>
  </si>
  <si>
    <t>QUINO PAEZ ISAIAS</t>
  </si>
  <si>
    <t>TENORIO TEMICH ROCIO ABIGAIL</t>
  </si>
  <si>
    <t>TOLEN ARRES CITLALY</t>
  </si>
  <si>
    <t>VELASCO HERRERA MANUEL OCTAVIO</t>
  </si>
  <si>
    <t>VERDEJO ORTIZ JOSE SANTIAGO</t>
  </si>
  <si>
    <t>VILLEGAS IXTEPAN EDER DE JESUS</t>
  </si>
  <si>
    <t>XALA RIVEROLL GREYS KAROL</t>
  </si>
  <si>
    <t>201U0045</t>
  </si>
  <si>
    <t>MIL LINARES EMMANUEL DE JESUS</t>
  </si>
  <si>
    <t>GARCIA REYES KARLA PAOLA</t>
  </si>
  <si>
    <t>GUERRERO LEAL ANGELA SUJEY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</si>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</sst>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67</xdr:row>
      <xdr:rowOff>38100</xdr:rowOff>
    </xdr:from>
    <xdr:to>
      <xdr:col>12</xdr:col>
      <xdr:colOff>380679</xdr:colOff>
      <xdr:row>69</xdr:row>
      <xdr:rowOff>28988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F325-6B6E-D56F-A815-6AE2AC7EE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12468225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62</xdr:row>
      <xdr:rowOff>147205</xdr:rowOff>
    </xdr:from>
    <xdr:to>
      <xdr:col>12</xdr:col>
      <xdr:colOff>296686</xdr:colOff>
      <xdr:row>64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62</xdr:row>
      <xdr:rowOff>25977</xdr:rowOff>
    </xdr:from>
    <xdr:to>
      <xdr:col>12</xdr:col>
      <xdr:colOff>374618</xdr:colOff>
      <xdr:row>64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60</xdr:row>
      <xdr:rowOff>171450</xdr:rowOff>
    </xdr:from>
    <xdr:to>
      <xdr:col>12</xdr:col>
      <xdr:colOff>75879</xdr:colOff>
      <xdr:row>62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0"/>
  <sheetViews>
    <sheetView tabSelected="1" zoomScaleNormal="100" workbookViewId="0">
      <selection activeCell="J26" sqref="J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156</v>
      </c>
      <c r="E4" s="41"/>
      <c r="F4" s="41"/>
      <c r="G4" s="41"/>
      <c r="I4" t="s">
        <v>1</v>
      </c>
      <c r="J4" s="42" t="s">
        <v>126</v>
      </c>
      <c r="K4" s="42"/>
      <c r="M4" t="s">
        <v>2</v>
      </c>
      <c r="N4" s="43" t="s">
        <v>206</v>
      </c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157</v>
      </c>
      <c r="E6" s="42"/>
      <c r="F6" s="42"/>
      <c r="G6" s="42"/>
      <c r="I6" s="26" t="s">
        <v>22</v>
      </c>
      <c r="J6" s="26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3">
        <v>1</v>
      </c>
      <c r="C9" s="6" t="s">
        <v>129</v>
      </c>
      <c r="D9" s="33" t="s">
        <v>158</v>
      </c>
      <c r="E9" s="34"/>
      <c r="F9" s="34"/>
      <c r="G9" s="34"/>
      <c r="H9" s="34"/>
      <c r="I9" s="35"/>
      <c r="J9" s="4">
        <v>98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6">
        <f>(J9+K9+L9+M9+N9)/5</f>
        <v>19.600000000000001</v>
      </c>
    </row>
    <row r="10" spans="2:18" x14ac:dyDescent="0.25">
      <c r="B10" s="3">
        <f>B9+1</f>
        <v>2</v>
      </c>
      <c r="C10" s="6" t="s">
        <v>130</v>
      </c>
      <c r="D10" s="33" t="s">
        <v>128</v>
      </c>
      <c r="E10" s="34"/>
      <c r="F10" s="34"/>
      <c r="G10" s="34"/>
      <c r="H10" s="34"/>
      <c r="I10" s="35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f t="shared" ref="Q10:Q24" si="0">(J10+K10+L10+M10+N10)/5</f>
        <v>18.600000000000001</v>
      </c>
    </row>
    <row r="11" spans="2:18" x14ac:dyDescent="0.25">
      <c r="B11" s="3">
        <f t="shared" ref="B11:B38" si="1">B10+1</f>
        <v>3</v>
      </c>
      <c r="C11" s="6" t="s">
        <v>139</v>
      </c>
      <c r="D11" s="33" t="s">
        <v>138</v>
      </c>
      <c r="E11" s="34"/>
      <c r="F11" s="34"/>
      <c r="G11" s="34"/>
      <c r="H11" s="34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6">
        <f t="shared" si="0"/>
        <v>0</v>
      </c>
    </row>
    <row r="12" spans="2:18" x14ac:dyDescent="0.25">
      <c r="B12" s="3">
        <f t="shared" si="1"/>
        <v>4</v>
      </c>
      <c r="C12" s="6" t="s">
        <v>131</v>
      </c>
      <c r="D12" s="33" t="s">
        <v>140</v>
      </c>
      <c r="E12" s="34"/>
      <c r="F12" s="34"/>
      <c r="G12" s="34"/>
      <c r="H12" s="34"/>
      <c r="I12" s="35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f t="shared" si="0"/>
        <v>17.399999999999999</v>
      </c>
    </row>
    <row r="13" spans="2:18" x14ac:dyDescent="0.25">
      <c r="B13" s="3">
        <f t="shared" si="1"/>
        <v>5</v>
      </c>
      <c r="C13" s="6" t="s">
        <v>132</v>
      </c>
      <c r="D13" s="33" t="s">
        <v>159</v>
      </c>
      <c r="E13" s="34"/>
      <c r="F13" s="34"/>
      <c r="G13" s="34"/>
      <c r="H13" s="34"/>
      <c r="I13" s="35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6">
        <f t="shared" si="0"/>
        <v>16</v>
      </c>
    </row>
    <row r="14" spans="2:18" x14ac:dyDescent="0.25">
      <c r="B14" s="3">
        <f t="shared" si="1"/>
        <v>6</v>
      </c>
      <c r="C14" s="6" t="s">
        <v>163</v>
      </c>
      <c r="D14" s="19" t="s">
        <v>160</v>
      </c>
      <c r="E14" s="20"/>
      <c r="F14" s="20"/>
      <c r="G14" s="20"/>
      <c r="H14" s="20"/>
      <c r="I14" s="21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f t="shared" si="0"/>
        <v>16</v>
      </c>
    </row>
    <row r="15" spans="2:18" x14ac:dyDescent="0.25">
      <c r="B15" s="3">
        <f t="shared" si="1"/>
        <v>7</v>
      </c>
      <c r="C15" s="6" t="s">
        <v>133</v>
      </c>
      <c r="D15" s="33" t="s">
        <v>141</v>
      </c>
      <c r="E15" s="34"/>
      <c r="F15" s="34"/>
      <c r="G15" s="34"/>
      <c r="H15" s="34"/>
      <c r="I15" s="35"/>
      <c r="J15" s="4">
        <v>97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f t="shared" si="0"/>
        <v>19.399999999999999</v>
      </c>
    </row>
    <row r="16" spans="2:18" x14ac:dyDescent="0.25">
      <c r="B16" s="3">
        <f t="shared" si="1"/>
        <v>8</v>
      </c>
      <c r="C16" s="6" t="s">
        <v>162</v>
      </c>
      <c r="D16" s="19" t="s">
        <v>161</v>
      </c>
      <c r="E16" s="20"/>
      <c r="F16" s="20"/>
      <c r="G16" s="20"/>
      <c r="H16" s="20"/>
      <c r="I16" s="2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f t="shared" si="0"/>
        <v>0</v>
      </c>
    </row>
    <row r="17" spans="2:17" x14ac:dyDescent="0.25">
      <c r="B17" s="3">
        <f t="shared" si="1"/>
        <v>9</v>
      </c>
      <c r="C17" s="6" t="s">
        <v>135</v>
      </c>
      <c r="D17" s="33" t="s">
        <v>142</v>
      </c>
      <c r="E17" s="34"/>
      <c r="F17" s="34"/>
      <c r="G17" s="34"/>
      <c r="H17" s="34"/>
      <c r="I17" s="35"/>
      <c r="J17" s="4">
        <v>82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6">
        <f t="shared" si="0"/>
        <v>16.399999999999999</v>
      </c>
    </row>
    <row r="18" spans="2:17" x14ac:dyDescent="0.25">
      <c r="B18" s="3">
        <f t="shared" si="1"/>
        <v>10</v>
      </c>
      <c r="C18" s="6" t="s">
        <v>136</v>
      </c>
      <c r="D18" s="33" t="s">
        <v>143</v>
      </c>
      <c r="E18" s="34"/>
      <c r="F18" s="34"/>
      <c r="G18" s="34"/>
      <c r="H18" s="34"/>
      <c r="I18" s="35"/>
      <c r="J18" s="4">
        <v>82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f t="shared" si="0"/>
        <v>16.399999999999999</v>
      </c>
    </row>
    <row r="19" spans="2:17" x14ac:dyDescent="0.25">
      <c r="B19" s="3">
        <f t="shared" si="1"/>
        <v>11</v>
      </c>
      <c r="C19" s="6" t="s">
        <v>137</v>
      </c>
      <c r="D19" s="33" t="s">
        <v>144</v>
      </c>
      <c r="E19" s="34"/>
      <c r="F19" s="34"/>
      <c r="G19" s="34"/>
      <c r="H19" s="34"/>
      <c r="I19" s="35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6">
        <f t="shared" si="0"/>
        <v>16.399999999999999</v>
      </c>
    </row>
    <row r="20" spans="2:17" x14ac:dyDescent="0.25">
      <c r="B20" s="3">
        <f t="shared" si="1"/>
        <v>12</v>
      </c>
      <c r="C20" s="6" t="s">
        <v>151</v>
      </c>
      <c r="D20" s="19" t="s">
        <v>152</v>
      </c>
      <c r="E20" s="20"/>
      <c r="F20" s="20"/>
      <c r="G20" s="20"/>
      <c r="H20" s="20"/>
      <c r="I20" s="21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f t="shared" si="0"/>
        <v>16</v>
      </c>
    </row>
    <row r="21" spans="2:17" x14ac:dyDescent="0.25">
      <c r="B21" s="3">
        <f t="shared" si="1"/>
        <v>13</v>
      </c>
      <c r="C21" s="6" t="s">
        <v>153</v>
      </c>
      <c r="D21" s="33" t="s">
        <v>146</v>
      </c>
      <c r="E21" s="34"/>
      <c r="F21" s="34"/>
      <c r="G21" s="34"/>
      <c r="H21" s="34"/>
      <c r="I21" s="35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6">
        <f t="shared" si="0"/>
        <v>19</v>
      </c>
    </row>
    <row r="22" spans="2:17" x14ac:dyDescent="0.25">
      <c r="B22" s="3">
        <f t="shared" si="1"/>
        <v>14</v>
      </c>
      <c r="C22" s="6" t="s">
        <v>154</v>
      </c>
      <c r="D22" s="33" t="s">
        <v>203</v>
      </c>
      <c r="E22" s="34"/>
      <c r="F22" s="34"/>
      <c r="G22" s="34"/>
      <c r="H22" s="34"/>
      <c r="I22" s="35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f t="shared" si="0"/>
        <v>16</v>
      </c>
    </row>
    <row r="23" spans="2:17" x14ac:dyDescent="0.25">
      <c r="B23" s="3">
        <f t="shared" si="1"/>
        <v>15</v>
      </c>
      <c r="C23" s="6" t="s">
        <v>155</v>
      </c>
      <c r="D23" s="33" t="s">
        <v>147</v>
      </c>
      <c r="E23" s="34"/>
      <c r="F23" s="34"/>
      <c r="G23" s="34"/>
      <c r="H23" s="34"/>
      <c r="I23" s="3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6">
        <f t="shared" si="0"/>
        <v>20</v>
      </c>
    </row>
    <row r="24" spans="2:17" x14ac:dyDescent="0.25">
      <c r="B24" s="3">
        <f t="shared" si="1"/>
        <v>16</v>
      </c>
      <c r="C24" s="6" t="s">
        <v>149</v>
      </c>
      <c r="D24" s="33" t="s">
        <v>148</v>
      </c>
      <c r="E24" s="34"/>
      <c r="F24" s="34"/>
      <c r="G24" s="34"/>
      <c r="H24" s="34"/>
      <c r="I24" s="35"/>
      <c r="J24" s="4">
        <v>96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6">
        <f t="shared" si="0"/>
        <v>19.2</v>
      </c>
    </row>
    <row r="25" spans="2:17" x14ac:dyDescent="0.25">
      <c r="B25" s="3">
        <f t="shared" si="1"/>
        <v>17</v>
      </c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6"/>
    </row>
    <row r="26" spans="2:17" x14ac:dyDescent="0.25">
      <c r="B26" s="3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6"/>
    </row>
    <row r="27" spans="2:17" x14ac:dyDescent="0.25">
      <c r="B27" s="3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6"/>
    </row>
    <row r="28" spans="2:17" x14ac:dyDescent="0.25">
      <c r="B28" s="3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6"/>
    </row>
    <row r="29" spans="2:17" x14ac:dyDescent="0.25">
      <c r="B29" s="3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6"/>
    </row>
    <row r="30" spans="2:17" x14ac:dyDescent="0.25">
      <c r="B30" s="3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6"/>
    </row>
    <row r="31" spans="2:17" x14ac:dyDescent="0.25">
      <c r="B31" s="3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3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3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3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3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3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3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3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/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5"/>
      <c r="E54" s="25"/>
      <c r="F54" s="25"/>
      <c r="G54" s="25"/>
      <c r="H54" s="25"/>
      <c r="I54" s="25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5"/>
      <c r="E55" s="25"/>
      <c r="F55" s="25"/>
      <c r="G55" s="25"/>
      <c r="H55" s="25"/>
      <c r="I55" s="25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5"/>
      <c r="E56" s="25"/>
      <c r="F56" s="25"/>
      <c r="G56" s="25"/>
      <c r="H56" s="25"/>
      <c r="I56" s="25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25"/>
      <c r="E57" s="25"/>
      <c r="F57" s="25"/>
      <c r="G57" s="25"/>
      <c r="H57" s="25"/>
      <c r="I57" s="25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25"/>
      <c r="E58" s="25"/>
      <c r="F58" s="25"/>
      <c r="G58" s="25"/>
      <c r="H58" s="25"/>
      <c r="I58" s="25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25"/>
      <c r="E59" s="25"/>
      <c r="F59" s="25"/>
      <c r="G59" s="25"/>
      <c r="H59" s="25"/>
      <c r="I59" s="25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25"/>
      <c r="E60" s="25"/>
      <c r="F60" s="25"/>
      <c r="G60" s="25"/>
      <c r="H60" s="25"/>
      <c r="I60" s="25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3"/>
      <c r="D61" s="27"/>
      <c r="E61" s="28"/>
      <c r="F61" s="28"/>
      <c r="G61" s="28"/>
      <c r="H61" s="28"/>
      <c r="I61" s="29"/>
      <c r="J61" s="3"/>
      <c r="K61" s="3"/>
      <c r="L61" s="3"/>
      <c r="M61" s="3"/>
      <c r="N61" s="3"/>
      <c r="O61" s="3"/>
      <c r="P61" s="3"/>
      <c r="Q61" s="10"/>
    </row>
    <row r="62" spans="2:17" x14ac:dyDescent="0.25">
      <c r="C62" s="26"/>
      <c r="D62" s="26"/>
      <c r="E62" s="1"/>
      <c r="H62" s="38" t="s">
        <v>19</v>
      </c>
      <c r="I62" s="38"/>
      <c r="J62" s="11">
        <f>COUNTIF(J9:J61,"&gt;=70")</f>
        <v>14</v>
      </c>
      <c r="K62" s="11">
        <f>COUNTIF(K9:K61,"&gt;=70")</f>
        <v>0</v>
      </c>
      <c r="L62" s="11">
        <f>COUNTIF(L9:L61,"&gt;=70")</f>
        <v>0</v>
      </c>
      <c r="M62" s="11">
        <f>COUNTIF(M9:M61,"&gt;=70")</f>
        <v>0</v>
      </c>
      <c r="N62" s="11">
        <f>COUNTIF(N15:N61,"&gt;=70")</f>
        <v>0</v>
      </c>
      <c r="O62" s="11">
        <f>COUNTIF(O15:O61,"&gt;=70")</f>
        <v>0</v>
      </c>
      <c r="P62" s="11">
        <f>COUNTIF(P15:P61,"&gt;=70")</f>
        <v>0</v>
      </c>
      <c r="Q62" s="15">
        <f>COUNTIF(Q15:Q56,"&gt;=70")</f>
        <v>0</v>
      </c>
    </row>
    <row r="63" spans="2:17" x14ac:dyDescent="0.25">
      <c r="C63" s="26"/>
      <c r="D63" s="26"/>
      <c r="E63" s="8"/>
      <c r="H63" s="39" t="s">
        <v>20</v>
      </c>
      <c r="I63" s="39"/>
      <c r="J63" s="12">
        <f t="shared" ref="J63:P63" si="2">COUNTIF(J9:J61,"&lt;70")</f>
        <v>2</v>
      </c>
      <c r="K63" s="12">
        <f t="shared" si="2"/>
        <v>16</v>
      </c>
      <c r="L63" s="12">
        <f t="shared" si="2"/>
        <v>16</v>
      </c>
      <c r="M63" s="12">
        <f t="shared" si="2"/>
        <v>16</v>
      </c>
      <c r="N63" s="12">
        <f t="shared" si="2"/>
        <v>16</v>
      </c>
      <c r="O63" s="12">
        <f t="shared" si="2"/>
        <v>16</v>
      </c>
      <c r="P63" s="12">
        <f t="shared" si="2"/>
        <v>16</v>
      </c>
      <c r="Q63" s="12">
        <f>COUNTIF(Q15:Q61,"&lt;70")</f>
        <v>10</v>
      </c>
    </row>
    <row r="64" spans="2:17" x14ac:dyDescent="0.25">
      <c r="C64" s="26"/>
      <c r="D64" s="26"/>
      <c r="E64" s="26"/>
      <c r="H64" s="39" t="s">
        <v>21</v>
      </c>
      <c r="I64" s="39"/>
      <c r="J64" s="12">
        <f t="shared" ref="J64:P64" si="3">COUNT(J9:J61)</f>
        <v>16</v>
      </c>
      <c r="K64" s="12">
        <f t="shared" si="3"/>
        <v>16</v>
      </c>
      <c r="L64" s="12">
        <f t="shared" si="3"/>
        <v>16</v>
      </c>
      <c r="M64" s="12">
        <f t="shared" si="3"/>
        <v>16</v>
      </c>
      <c r="N64" s="12">
        <f t="shared" si="3"/>
        <v>16</v>
      </c>
      <c r="O64" s="12">
        <f t="shared" si="3"/>
        <v>16</v>
      </c>
      <c r="P64" s="12">
        <f t="shared" si="3"/>
        <v>16</v>
      </c>
      <c r="Q64" s="12">
        <f>COUNT(Q15:Q61)</f>
        <v>10</v>
      </c>
    </row>
    <row r="65" spans="3:17" x14ac:dyDescent="0.25">
      <c r="C65" s="26"/>
      <c r="D65" s="26"/>
      <c r="E65" s="1"/>
      <c r="H65" s="40" t="s">
        <v>16</v>
      </c>
      <c r="I65" s="40"/>
      <c r="J65" s="13">
        <f t="shared" ref="J65:Q65" si="4">J62/J64</f>
        <v>0.875</v>
      </c>
      <c r="K65" s="14">
        <f t="shared" si="4"/>
        <v>0</v>
      </c>
      <c r="L65" s="14">
        <f t="shared" si="4"/>
        <v>0</v>
      </c>
      <c r="M65" s="14">
        <f t="shared" si="4"/>
        <v>0</v>
      </c>
      <c r="N65" s="14">
        <f t="shared" si="4"/>
        <v>0</v>
      </c>
      <c r="O65" s="14">
        <f t="shared" si="4"/>
        <v>0</v>
      </c>
      <c r="P65" s="14">
        <f t="shared" si="4"/>
        <v>0</v>
      </c>
      <c r="Q65" s="14">
        <f t="shared" si="4"/>
        <v>0</v>
      </c>
    </row>
    <row r="66" spans="3:17" x14ac:dyDescent="0.25">
      <c r="C66" s="26"/>
      <c r="D66" s="26"/>
      <c r="E66" s="1"/>
      <c r="H66" s="40" t="s">
        <v>17</v>
      </c>
      <c r="I66" s="40"/>
      <c r="J66" s="13">
        <f t="shared" ref="J66:Q66" si="5">J63/J64</f>
        <v>0.125</v>
      </c>
      <c r="K66" s="13">
        <f t="shared" si="5"/>
        <v>1</v>
      </c>
      <c r="L66" s="14">
        <f t="shared" si="5"/>
        <v>1</v>
      </c>
      <c r="M66" s="14">
        <f t="shared" si="5"/>
        <v>1</v>
      </c>
      <c r="N66" s="14">
        <f t="shared" si="5"/>
        <v>1</v>
      </c>
      <c r="O66" s="14">
        <f t="shared" si="5"/>
        <v>1</v>
      </c>
      <c r="P66" s="14">
        <f t="shared" si="5"/>
        <v>1</v>
      </c>
      <c r="Q66" s="14">
        <f t="shared" si="5"/>
        <v>1</v>
      </c>
    </row>
    <row r="67" spans="3:17" x14ac:dyDescent="0.25">
      <c r="C67" s="26"/>
      <c r="D67" s="26"/>
      <c r="E67" s="8"/>
    </row>
    <row r="68" spans="3:17" x14ac:dyDescent="0.25">
      <c r="C68" s="1"/>
      <c r="D68" s="1"/>
      <c r="E68" s="8"/>
    </row>
    <row r="69" spans="3:17" x14ac:dyDescent="0.25">
      <c r="J69" s="45"/>
      <c r="K69" s="45"/>
      <c r="L69" s="45"/>
      <c r="M69" s="45"/>
      <c r="N69" s="45"/>
      <c r="O69" s="45"/>
      <c r="P69" s="45"/>
    </row>
    <row r="70" spans="3:17" x14ac:dyDescent="0.25">
      <c r="J70" s="44" t="s">
        <v>18</v>
      </c>
      <c r="K70" s="44"/>
      <c r="L70" s="44"/>
      <c r="M70" s="44"/>
      <c r="N70" s="44"/>
      <c r="O70" s="44"/>
      <c r="P70" s="44"/>
    </row>
  </sheetData>
  <mergeCells count="72">
    <mergeCell ref="D13:I13"/>
    <mergeCell ref="J70:P70"/>
    <mergeCell ref="C63:D63"/>
    <mergeCell ref="J69:P69"/>
    <mergeCell ref="D29:I29"/>
    <mergeCell ref="D30:I30"/>
    <mergeCell ref="D31:I31"/>
    <mergeCell ref="D32:I32"/>
    <mergeCell ref="D34:I34"/>
    <mergeCell ref="D33:I33"/>
    <mergeCell ref="D56:I56"/>
    <mergeCell ref="D41:I41"/>
    <mergeCell ref="D42:I42"/>
    <mergeCell ref="D43:I43"/>
    <mergeCell ref="D44:I44"/>
    <mergeCell ref="D45:I45"/>
    <mergeCell ref="I6:J6"/>
    <mergeCell ref="K6:P6"/>
    <mergeCell ref="C3:P3"/>
    <mergeCell ref="C66:D66"/>
    <mergeCell ref="C67:D67"/>
    <mergeCell ref="C65:D65"/>
    <mergeCell ref="C64:E64"/>
    <mergeCell ref="H62:I62"/>
    <mergeCell ref="H63:I63"/>
    <mergeCell ref="H64:I64"/>
    <mergeCell ref="H65:I65"/>
    <mergeCell ref="H66:I66"/>
    <mergeCell ref="D4:G4"/>
    <mergeCell ref="J4:K4"/>
    <mergeCell ref="N4:O4"/>
    <mergeCell ref="D6:G6"/>
    <mergeCell ref="D8:I8"/>
    <mergeCell ref="D27:I27"/>
    <mergeCell ref="D15:I15"/>
    <mergeCell ref="D17:I17"/>
    <mergeCell ref="D18:I18"/>
    <mergeCell ref="D19:I19"/>
    <mergeCell ref="D21:I21"/>
    <mergeCell ref="D22:I22"/>
    <mergeCell ref="D24:I24"/>
    <mergeCell ref="D25:I25"/>
    <mergeCell ref="D26:I26"/>
    <mergeCell ref="D23:I23"/>
    <mergeCell ref="D9:I9"/>
    <mergeCell ref="D10:I10"/>
    <mergeCell ref="D11:I11"/>
    <mergeCell ref="D12:I12"/>
    <mergeCell ref="B2:P2"/>
    <mergeCell ref="D53:I53"/>
    <mergeCell ref="D54:I54"/>
    <mergeCell ref="D55:I55"/>
    <mergeCell ref="D35:I35"/>
    <mergeCell ref="D36:I36"/>
    <mergeCell ref="D37:I37"/>
    <mergeCell ref="D38:I38"/>
    <mergeCell ref="D39:I39"/>
    <mergeCell ref="D47:I47"/>
    <mergeCell ref="D48:I48"/>
    <mergeCell ref="D49:I49"/>
    <mergeCell ref="D50:I50"/>
    <mergeCell ref="D51:I51"/>
    <mergeCell ref="D40:I40"/>
    <mergeCell ref="D28:I28"/>
    <mergeCell ref="D46:I46"/>
    <mergeCell ref="D52:I52"/>
    <mergeCell ref="C62:D62"/>
    <mergeCell ref="D57:I57"/>
    <mergeCell ref="D58:I58"/>
    <mergeCell ref="D59:I59"/>
    <mergeCell ref="D60:I60"/>
    <mergeCell ref="D61:I6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6"/>
  <sheetViews>
    <sheetView zoomScale="110" zoomScaleNormal="110" workbookViewId="0">
      <selection activeCell="J61" sqref="J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2"/>
      <c r="Q2" s="2"/>
      <c r="R2" s="2"/>
    </row>
    <row r="3" spans="2:21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8"/>
      <c r="Q3" s="1"/>
      <c r="R3" s="1"/>
    </row>
    <row r="4" spans="2:21" x14ac:dyDescent="0.25">
      <c r="C4" t="s">
        <v>0</v>
      </c>
      <c r="D4" s="41" t="s">
        <v>87</v>
      </c>
      <c r="E4" s="41"/>
      <c r="F4" s="41"/>
      <c r="G4" s="41"/>
      <c r="I4" t="s">
        <v>1</v>
      </c>
      <c r="J4" s="42" t="s">
        <v>88</v>
      </c>
      <c r="K4" s="42"/>
      <c r="M4" t="s">
        <v>2</v>
      </c>
      <c r="N4" s="43">
        <v>45355</v>
      </c>
      <c r="O4" s="43"/>
      <c r="P4" s="23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2" t="s">
        <v>89</v>
      </c>
      <c r="E6" s="42"/>
      <c r="F6" s="42"/>
      <c r="G6" s="42"/>
      <c r="I6" s="26" t="s">
        <v>22</v>
      </c>
      <c r="J6" s="26"/>
      <c r="K6" s="36" t="s">
        <v>25</v>
      </c>
      <c r="L6" s="36"/>
      <c r="M6" s="36"/>
      <c r="N6" s="36"/>
      <c r="O6" s="36"/>
      <c r="P6" s="18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7"/>
      <c r="T8" s="17"/>
      <c r="U8" s="17"/>
    </row>
    <row r="9" spans="2:21" x14ac:dyDescent="0.25">
      <c r="B9" s="6">
        <v>1</v>
      </c>
      <c r="C9" s="6" t="s">
        <v>90</v>
      </c>
      <c r="D9" s="31" t="s">
        <v>91</v>
      </c>
      <c r="E9" s="31"/>
      <c r="F9" s="31"/>
      <c r="G9" s="31"/>
      <c r="H9" s="31"/>
      <c r="I9" s="3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(J9+K9+L9+M9+N9+O9+P9)/7</f>
        <v>10</v>
      </c>
    </row>
    <row r="10" spans="2:21" x14ac:dyDescent="0.25">
      <c r="B10" s="6">
        <f>B9+1</f>
        <v>2</v>
      </c>
      <c r="C10" s="6" t="s">
        <v>99</v>
      </c>
      <c r="D10" s="31" t="s">
        <v>92</v>
      </c>
      <c r="E10" s="31"/>
      <c r="F10" s="31"/>
      <c r="G10" s="31"/>
      <c r="H10" s="31"/>
      <c r="I10" s="31"/>
      <c r="J10" s="4">
        <v>71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(J10+K10+L10+M10+N10+O10+P10)/7</f>
        <v>10.142857142857142</v>
      </c>
      <c r="S10" s="17"/>
      <c r="T10" s="17"/>
      <c r="U10" s="18"/>
    </row>
    <row r="11" spans="2:21" x14ac:dyDescent="0.25">
      <c r="B11" s="6">
        <f t="shared" ref="B11:B38" si="1">B10+1</f>
        <v>3</v>
      </c>
      <c r="C11" s="6" t="s">
        <v>100</v>
      </c>
      <c r="D11" s="31" t="s">
        <v>93</v>
      </c>
      <c r="E11" s="31"/>
      <c r="F11" s="31"/>
      <c r="G11" s="31"/>
      <c r="H11" s="31"/>
      <c r="I11" s="3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7"/>
      <c r="T11" s="17"/>
      <c r="U11" s="17"/>
    </row>
    <row r="12" spans="2:21" x14ac:dyDescent="0.25">
      <c r="B12" s="6">
        <f t="shared" si="1"/>
        <v>4</v>
      </c>
      <c r="C12" s="6" t="s">
        <v>101</v>
      </c>
      <c r="D12" s="31" t="s">
        <v>94</v>
      </c>
      <c r="E12" s="31"/>
      <c r="F12" s="31"/>
      <c r="G12" s="31"/>
      <c r="H12" s="31"/>
      <c r="I12" s="3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6" t="s">
        <v>63</v>
      </c>
      <c r="D13" s="31" t="s">
        <v>95</v>
      </c>
      <c r="E13" s="31"/>
      <c r="F13" s="31"/>
      <c r="G13" s="31"/>
      <c r="H13" s="31"/>
      <c r="I13" s="3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112</v>
      </c>
      <c r="D14" s="31" t="s">
        <v>96</v>
      </c>
      <c r="E14" s="31"/>
      <c r="F14" s="31"/>
      <c r="G14" s="31"/>
      <c r="H14" s="31"/>
      <c r="I14" s="31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1" x14ac:dyDescent="0.25">
      <c r="B15" s="6">
        <f t="shared" si="1"/>
        <v>7</v>
      </c>
      <c r="C15" s="6" t="s">
        <v>113</v>
      </c>
      <c r="D15" s="31" t="s">
        <v>97</v>
      </c>
      <c r="E15" s="31"/>
      <c r="F15" s="31"/>
      <c r="G15" s="31"/>
      <c r="H15" s="31"/>
      <c r="I15" s="3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21" x14ac:dyDescent="0.25">
      <c r="B16" s="6">
        <f t="shared" si="1"/>
        <v>8</v>
      </c>
      <c r="C16" s="6" t="s">
        <v>114</v>
      </c>
      <c r="D16" s="31" t="s">
        <v>98</v>
      </c>
      <c r="E16" s="31"/>
      <c r="F16" s="31"/>
      <c r="G16" s="31"/>
      <c r="H16" s="31"/>
      <c r="I16" s="3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115</v>
      </c>
      <c r="D17" s="31" t="s">
        <v>102</v>
      </c>
      <c r="E17" s="31"/>
      <c r="F17" s="31"/>
      <c r="G17" s="31"/>
      <c r="H17" s="31"/>
      <c r="I17" s="3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20" x14ac:dyDescent="0.25">
      <c r="B18" s="6">
        <f t="shared" si="1"/>
        <v>10</v>
      </c>
      <c r="C18" s="6" t="s">
        <v>72</v>
      </c>
      <c r="D18" s="31" t="s">
        <v>103</v>
      </c>
      <c r="E18" s="31"/>
      <c r="F18" s="31"/>
      <c r="G18" s="31"/>
      <c r="H18" s="31"/>
      <c r="I18" s="3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42</v>
      </c>
      <c r="D19" s="31" t="s">
        <v>29</v>
      </c>
      <c r="E19" s="31"/>
      <c r="F19" s="31"/>
      <c r="G19" s="31"/>
      <c r="H19" s="31"/>
      <c r="I19" s="3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65</v>
      </c>
      <c r="D20" s="31" t="s">
        <v>104</v>
      </c>
      <c r="E20" s="31"/>
      <c r="F20" s="31"/>
      <c r="G20" s="31"/>
      <c r="H20" s="31"/>
      <c r="I20" s="3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116</v>
      </c>
      <c r="D21" s="31" t="s">
        <v>105</v>
      </c>
      <c r="E21" s="31"/>
      <c r="F21" s="31"/>
      <c r="G21" s="31"/>
      <c r="H21" s="31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20" x14ac:dyDescent="0.25">
      <c r="B22" s="6">
        <f t="shared" si="1"/>
        <v>14</v>
      </c>
      <c r="C22" s="6" t="s">
        <v>117</v>
      </c>
      <c r="D22" s="31" t="s">
        <v>106</v>
      </c>
      <c r="E22" s="31"/>
      <c r="F22" s="31"/>
      <c r="G22" s="31"/>
      <c r="H22" s="31"/>
      <c r="I22" s="3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S22" s="17"/>
      <c r="T22" s="17"/>
    </row>
    <row r="23" spans="2:20" x14ac:dyDescent="0.25">
      <c r="B23" s="6">
        <f t="shared" si="1"/>
        <v>15</v>
      </c>
      <c r="C23" s="6" t="s">
        <v>118</v>
      </c>
      <c r="D23" s="31" t="s">
        <v>107</v>
      </c>
      <c r="E23" s="31"/>
      <c r="F23" s="31"/>
      <c r="G23" s="31"/>
      <c r="H23" s="31"/>
      <c r="I23" s="3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20" x14ac:dyDescent="0.25">
      <c r="B24" s="6">
        <f t="shared" si="1"/>
        <v>16</v>
      </c>
      <c r="C24" s="6" t="s">
        <v>60</v>
      </c>
      <c r="D24" s="31" t="s">
        <v>61</v>
      </c>
      <c r="E24" s="31"/>
      <c r="F24" s="31"/>
      <c r="G24" s="31"/>
      <c r="H24" s="31"/>
      <c r="I24" s="3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20" x14ac:dyDescent="0.25">
      <c r="B25" s="6">
        <f t="shared" si="1"/>
        <v>17</v>
      </c>
      <c r="C25" s="6" t="s">
        <v>119</v>
      </c>
      <c r="D25" s="31" t="s">
        <v>108</v>
      </c>
      <c r="E25" s="31"/>
      <c r="F25" s="31"/>
      <c r="G25" s="31"/>
      <c r="H25" s="31"/>
      <c r="I25" s="31"/>
      <c r="J25" s="4">
        <v>73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10.428571428571429</v>
      </c>
    </row>
    <row r="26" spans="2:20" x14ac:dyDescent="0.25">
      <c r="B26" s="6">
        <f t="shared" si="1"/>
        <v>18</v>
      </c>
      <c r="C26" s="6" t="s">
        <v>122</v>
      </c>
      <c r="D26" s="31" t="s">
        <v>124</v>
      </c>
      <c r="E26" s="31"/>
      <c r="F26" s="31"/>
      <c r="G26" s="31"/>
      <c r="H26" s="31"/>
      <c r="I26" s="31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0" x14ac:dyDescent="0.25">
      <c r="B27" s="6">
        <f t="shared" si="1"/>
        <v>19</v>
      </c>
      <c r="C27" s="6" t="s">
        <v>120</v>
      </c>
      <c r="D27" s="31" t="s">
        <v>109</v>
      </c>
      <c r="E27" s="31"/>
      <c r="F27" s="31"/>
      <c r="G27" s="31"/>
      <c r="H27" s="31"/>
      <c r="I27" s="31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20" x14ac:dyDescent="0.25">
      <c r="B28" s="6">
        <f t="shared" si="1"/>
        <v>20</v>
      </c>
      <c r="C28" s="6" t="s">
        <v>121</v>
      </c>
      <c r="D28" s="31" t="s">
        <v>110</v>
      </c>
      <c r="E28" s="31"/>
      <c r="F28" s="31"/>
      <c r="G28" s="31"/>
      <c r="H28" s="31"/>
      <c r="I28" s="31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20" x14ac:dyDescent="0.25">
      <c r="B29" s="6">
        <f t="shared" si="1"/>
        <v>21</v>
      </c>
      <c r="C29" s="6" t="s">
        <v>123</v>
      </c>
      <c r="D29" s="31" t="s">
        <v>111</v>
      </c>
      <c r="E29" s="31"/>
      <c r="F29" s="31"/>
      <c r="G29" s="31"/>
      <c r="H29" s="31"/>
      <c r="I29" s="3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20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20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20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7"/>
      <c r="D54" s="25"/>
      <c r="E54" s="25"/>
      <c r="F54" s="25"/>
      <c r="G54" s="25"/>
      <c r="H54" s="25"/>
      <c r="I54" s="25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25"/>
      <c r="E55" s="25"/>
      <c r="F55" s="25"/>
      <c r="G55" s="25"/>
      <c r="H55" s="25"/>
      <c r="I55" s="25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25"/>
      <c r="E56" s="25"/>
      <c r="F56" s="25"/>
      <c r="G56" s="25"/>
      <c r="H56" s="25"/>
      <c r="I56" s="25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3"/>
      <c r="D57" s="27"/>
      <c r="E57" s="28"/>
      <c r="F57" s="28"/>
      <c r="G57" s="28"/>
      <c r="H57" s="28"/>
      <c r="I57" s="29"/>
      <c r="J57" s="3"/>
      <c r="K57" s="3"/>
      <c r="L57" s="3"/>
      <c r="M57" s="3"/>
      <c r="N57" s="3"/>
      <c r="O57" s="3"/>
      <c r="P57" s="3"/>
      <c r="Q57" s="10"/>
    </row>
    <row r="58" spans="2:17" x14ac:dyDescent="0.25">
      <c r="C58" s="26"/>
      <c r="D58" s="26"/>
      <c r="E58" s="1"/>
      <c r="H58" s="38" t="s">
        <v>19</v>
      </c>
      <c r="I58" s="38"/>
      <c r="J58" s="11">
        <f>COUNTIF(J9:J57,"&gt;=70")</f>
        <v>3</v>
      </c>
      <c r="K58" s="11">
        <f t="shared" ref="K58:O58" si="2">COUNTIF(K9:K57,"&gt;=70")</f>
        <v>0</v>
      </c>
      <c r="L58" s="11">
        <f t="shared" si="2"/>
        <v>0</v>
      </c>
      <c r="M58" s="11">
        <f t="shared" si="2"/>
        <v>0</v>
      </c>
      <c r="N58" s="11">
        <f t="shared" si="2"/>
        <v>0</v>
      </c>
      <c r="O58" s="11">
        <f t="shared" si="2"/>
        <v>0</v>
      </c>
      <c r="P58" s="11"/>
      <c r="Q58" s="15">
        <f t="shared" ref="Q58" si="3">COUNTIF(Q9:Q52,"&gt;=70")</f>
        <v>0</v>
      </c>
    </row>
    <row r="59" spans="2:17" x14ac:dyDescent="0.25">
      <c r="C59" s="26"/>
      <c r="D59" s="26"/>
      <c r="E59" s="8"/>
      <c r="H59" s="39" t="s">
        <v>20</v>
      </c>
      <c r="I59" s="39"/>
      <c r="J59" s="12">
        <f>COUNTIF(J9:J57,"&lt;70")</f>
        <v>18</v>
      </c>
      <c r="K59" s="12">
        <f t="shared" ref="K59:Q59" si="4">COUNTIF(K9:K57,"&lt;70")</f>
        <v>21</v>
      </c>
      <c r="L59" s="12">
        <f t="shared" si="4"/>
        <v>21</v>
      </c>
      <c r="M59" s="12">
        <f t="shared" si="4"/>
        <v>21</v>
      </c>
      <c r="N59" s="12">
        <f t="shared" si="4"/>
        <v>21</v>
      </c>
      <c r="O59" s="12">
        <f t="shared" si="4"/>
        <v>21</v>
      </c>
      <c r="P59" s="12"/>
      <c r="Q59" s="12">
        <f t="shared" si="4"/>
        <v>21</v>
      </c>
    </row>
    <row r="60" spans="2:17" x14ac:dyDescent="0.25">
      <c r="C60" s="26"/>
      <c r="D60" s="26"/>
      <c r="E60" s="26"/>
      <c r="H60" s="39" t="s">
        <v>21</v>
      </c>
      <c r="I60" s="39"/>
      <c r="J60" s="12">
        <f>COUNT(J9:J57)</f>
        <v>21</v>
      </c>
      <c r="K60" s="12">
        <f t="shared" ref="K60:Q60" si="5">COUNT(K9:K57)</f>
        <v>21</v>
      </c>
      <c r="L60" s="12">
        <f t="shared" si="5"/>
        <v>21</v>
      </c>
      <c r="M60" s="12">
        <f t="shared" si="5"/>
        <v>21</v>
      </c>
      <c r="N60" s="12">
        <f t="shared" si="5"/>
        <v>21</v>
      </c>
      <c r="O60" s="12">
        <f t="shared" si="5"/>
        <v>21</v>
      </c>
      <c r="P60" s="12"/>
      <c r="Q60" s="12">
        <f t="shared" si="5"/>
        <v>21</v>
      </c>
    </row>
    <row r="61" spans="2:17" x14ac:dyDescent="0.25">
      <c r="C61" s="26"/>
      <c r="D61" s="26"/>
      <c r="E61" s="1"/>
      <c r="H61" s="40" t="s">
        <v>16</v>
      </c>
      <c r="I61" s="40"/>
      <c r="J61" s="13">
        <f>J58/J60</f>
        <v>0.14285714285714285</v>
      </c>
      <c r="K61" s="14">
        <f t="shared" ref="K61:Q61" si="6">K58/K60</f>
        <v>0</v>
      </c>
      <c r="L61" s="14">
        <f t="shared" si="6"/>
        <v>0</v>
      </c>
      <c r="M61" s="14">
        <f t="shared" si="6"/>
        <v>0</v>
      </c>
      <c r="N61" s="14">
        <f t="shared" si="6"/>
        <v>0</v>
      </c>
      <c r="O61" s="14">
        <f t="shared" si="6"/>
        <v>0</v>
      </c>
      <c r="P61" s="14"/>
      <c r="Q61" s="14">
        <f t="shared" si="6"/>
        <v>0</v>
      </c>
    </row>
    <row r="62" spans="2:17" x14ac:dyDescent="0.25">
      <c r="C62" s="26"/>
      <c r="D62" s="26"/>
      <c r="E62" s="1"/>
      <c r="H62" s="40" t="s">
        <v>17</v>
      </c>
      <c r="I62" s="40"/>
      <c r="J62" s="13">
        <f>J59/J60</f>
        <v>0.8571428571428571</v>
      </c>
      <c r="K62" s="13">
        <f t="shared" ref="K62:Q62" si="7">K59/K60</f>
        <v>1</v>
      </c>
      <c r="L62" s="14">
        <f t="shared" si="7"/>
        <v>1</v>
      </c>
      <c r="M62" s="14">
        <f t="shared" si="7"/>
        <v>1</v>
      </c>
      <c r="N62" s="14">
        <f t="shared" si="7"/>
        <v>1</v>
      </c>
      <c r="O62" s="14">
        <f t="shared" si="7"/>
        <v>1</v>
      </c>
      <c r="P62" s="14"/>
      <c r="Q62" s="14">
        <f t="shared" si="7"/>
        <v>1</v>
      </c>
    </row>
    <row r="63" spans="2:17" x14ac:dyDescent="0.25">
      <c r="C63" s="26"/>
      <c r="D63" s="26"/>
      <c r="E63" s="8"/>
    </row>
    <row r="64" spans="2:17" x14ac:dyDescent="0.25">
      <c r="C64" s="1"/>
      <c r="D64" s="1"/>
      <c r="E64" s="8"/>
    </row>
    <row r="65" spans="10:16" x14ac:dyDescent="0.25">
      <c r="J65" s="45"/>
      <c r="K65" s="45"/>
      <c r="L65" s="45"/>
      <c r="M65" s="45"/>
      <c r="N65" s="45"/>
      <c r="O65" s="45"/>
      <c r="P65" s="1"/>
    </row>
    <row r="66" spans="10:16" x14ac:dyDescent="0.25">
      <c r="J66" s="44" t="s">
        <v>18</v>
      </c>
      <c r="K66" s="44"/>
      <c r="L66" s="44"/>
      <c r="M66" s="44"/>
      <c r="N66" s="44"/>
      <c r="O66" s="44"/>
      <c r="P66" s="8"/>
    </row>
  </sheetData>
  <mergeCells count="71"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  <mergeCell ref="D27:I27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41:I41"/>
    <mergeCell ref="D28:I28"/>
    <mergeCell ref="D29:I29"/>
    <mergeCell ref="D30:I30"/>
    <mergeCell ref="D31:I31"/>
    <mergeCell ref="D33:I33"/>
    <mergeCell ref="D34:I34"/>
    <mergeCell ref="D35:I35"/>
    <mergeCell ref="D36:I36"/>
    <mergeCell ref="D38:I38"/>
    <mergeCell ref="D39:I39"/>
    <mergeCell ref="D40:I40"/>
    <mergeCell ref="D32:I32"/>
    <mergeCell ref="D37:I37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4:I54"/>
    <mergeCell ref="D55:I55"/>
    <mergeCell ref="D56:I56"/>
    <mergeCell ref="D57:I57"/>
    <mergeCell ref="C58:D58"/>
    <mergeCell ref="H58:I58"/>
    <mergeCell ref="C59:D59"/>
    <mergeCell ref="H59:I59"/>
    <mergeCell ref="C60:E60"/>
    <mergeCell ref="H60:I60"/>
    <mergeCell ref="C61:D61"/>
    <mergeCell ref="H61:I61"/>
    <mergeCell ref="C62:D62"/>
    <mergeCell ref="H62:I62"/>
    <mergeCell ref="C63:D63"/>
    <mergeCell ref="J65:O65"/>
    <mergeCell ref="J66:O6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5"/>
  <sheetViews>
    <sheetView topLeftCell="B1" zoomScale="110" zoomScaleNormal="110" workbookViewId="0">
      <selection activeCell="J57" sqref="J5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25">
      <c r="C4" t="s">
        <v>0</v>
      </c>
      <c r="D4" s="41" t="s">
        <v>74</v>
      </c>
      <c r="E4" s="41"/>
      <c r="F4" s="41"/>
      <c r="G4" s="41"/>
      <c r="I4" t="s">
        <v>1</v>
      </c>
      <c r="J4" s="42" t="s">
        <v>76</v>
      </c>
      <c r="K4" s="42"/>
      <c r="M4" t="s">
        <v>2</v>
      </c>
      <c r="N4" s="43">
        <v>45355</v>
      </c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75</v>
      </c>
      <c r="E6" s="42"/>
      <c r="F6" s="42"/>
      <c r="G6" s="42"/>
      <c r="I6" s="26" t="s">
        <v>22</v>
      </c>
      <c r="J6" s="26"/>
      <c r="K6" s="36" t="s">
        <v>25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53</v>
      </c>
      <c r="D9" s="31" t="s">
        <v>26</v>
      </c>
      <c r="E9" s="31"/>
      <c r="F9" s="31"/>
      <c r="G9" s="31"/>
      <c r="H9" s="31"/>
      <c r="I9" s="31"/>
      <c r="J9" s="4">
        <v>78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(J9+K9+L9+M9)</f>
        <v>78</v>
      </c>
    </row>
    <row r="10" spans="2:18" x14ac:dyDescent="0.25">
      <c r="B10" s="4">
        <f>B9+1</f>
        <v>2</v>
      </c>
      <c r="C10" s="3" t="s">
        <v>40</v>
      </c>
      <c r="D10" s="31" t="s">
        <v>52</v>
      </c>
      <c r="E10" s="31"/>
      <c r="F10" s="31"/>
      <c r="G10" s="31"/>
      <c r="H10" s="31"/>
      <c r="I10" s="3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33" si="0">(J10+K10+L10+M10)</f>
        <v>0</v>
      </c>
    </row>
    <row r="11" spans="2:18" x14ac:dyDescent="0.25">
      <c r="B11" s="4">
        <f t="shared" ref="B11:B33" si="1">B10+1</f>
        <v>3</v>
      </c>
      <c r="C11" s="6" t="s">
        <v>62</v>
      </c>
      <c r="D11" s="31" t="s">
        <v>55</v>
      </c>
      <c r="E11" s="31" t="s">
        <v>30</v>
      </c>
      <c r="F11" s="31" t="s">
        <v>30</v>
      </c>
      <c r="G11" s="31" t="s">
        <v>30</v>
      </c>
      <c r="H11" s="31" t="s">
        <v>30</v>
      </c>
      <c r="I11" s="31" t="s">
        <v>30</v>
      </c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70</v>
      </c>
    </row>
    <row r="12" spans="2:18" x14ac:dyDescent="0.25">
      <c r="B12" s="4">
        <f t="shared" si="1"/>
        <v>4</v>
      </c>
      <c r="C12" s="6" t="s">
        <v>63</v>
      </c>
      <c r="D12" s="31" t="s">
        <v>30</v>
      </c>
      <c r="E12" s="31"/>
      <c r="F12" s="31"/>
      <c r="G12" s="31"/>
      <c r="H12" s="31"/>
      <c r="I12" s="31"/>
      <c r="J12" s="46">
        <v>72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72</v>
      </c>
    </row>
    <row r="13" spans="2:18" x14ac:dyDescent="0.25">
      <c r="B13" s="4">
        <f t="shared" si="1"/>
        <v>5</v>
      </c>
      <c r="C13" s="6" t="s">
        <v>64</v>
      </c>
      <c r="D13" s="31" t="s">
        <v>56</v>
      </c>
      <c r="E13" s="31"/>
      <c r="F13" s="31"/>
      <c r="G13" s="31"/>
      <c r="H13" s="31"/>
      <c r="I13" s="31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</row>
    <row r="14" spans="2:18" x14ac:dyDescent="0.25">
      <c r="B14" s="4">
        <f t="shared" si="1"/>
        <v>6</v>
      </c>
      <c r="C14" s="6" t="s">
        <v>41</v>
      </c>
      <c r="D14" s="31" t="s">
        <v>27</v>
      </c>
      <c r="E14" s="31" t="s">
        <v>31</v>
      </c>
      <c r="F14" s="31" t="s">
        <v>31</v>
      </c>
      <c r="G14" s="31" t="s">
        <v>31</v>
      </c>
      <c r="H14" s="31" t="s">
        <v>31</v>
      </c>
      <c r="I14" s="31" t="s">
        <v>31</v>
      </c>
      <c r="J14" s="46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18" x14ac:dyDescent="0.25">
      <c r="B15" s="4">
        <f t="shared" si="1"/>
        <v>7</v>
      </c>
      <c r="C15" s="6" t="s">
        <v>71</v>
      </c>
      <c r="D15" s="31" t="s">
        <v>66</v>
      </c>
      <c r="E15" s="31"/>
      <c r="F15" s="31"/>
      <c r="G15" s="31"/>
      <c r="H15" s="31"/>
      <c r="I15" s="3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18" x14ac:dyDescent="0.25">
      <c r="B16" s="4">
        <f t="shared" si="1"/>
        <v>8</v>
      </c>
      <c r="C16" s="6" t="s">
        <v>78</v>
      </c>
      <c r="D16" s="31" t="s">
        <v>77</v>
      </c>
      <c r="E16" s="31"/>
      <c r="F16" s="31"/>
      <c r="G16" s="31"/>
      <c r="H16" s="31"/>
      <c r="I16" s="31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2:17" x14ac:dyDescent="0.25">
      <c r="B17" s="4">
        <f t="shared" si="1"/>
        <v>9</v>
      </c>
      <c r="C17" s="6" t="s">
        <v>44</v>
      </c>
      <c r="D17" s="31" t="s">
        <v>32</v>
      </c>
      <c r="E17" s="31"/>
      <c r="F17" s="31"/>
      <c r="G17" s="31"/>
      <c r="H17" s="31"/>
      <c r="I17" s="31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</row>
    <row r="18" spans="2:17" x14ac:dyDescent="0.25">
      <c r="B18" s="4">
        <f t="shared" si="1"/>
        <v>10</v>
      </c>
      <c r="C18" s="6" t="s">
        <v>70</v>
      </c>
      <c r="D18" s="31" t="s">
        <v>67</v>
      </c>
      <c r="E18" s="31"/>
      <c r="F18" s="31"/>
      <c r="G18" s="31"/>
      <c r="H18" s="31"/>
      <c r="I18" s="31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80</v>
      </c>
    </row>
    <row r="19" spans="2:17" x14ac:dyDescent="0.25">
      <c r="B19" s="4">
        <f t="shared" si="1"/>
        <v>11</v>
      </c>
      <c r="C19" s="6" t="s">
        <v>50</v>
      </c>
      <c r="D19" s="31" t="s">
        <v>34</v>
      </c>
      <c r="E19" s="31"/>
      <c r="F19" s="31"/>
      <c r="G19" s="31"/>
      <c r="H19" s="31"/>
      <c r="I19" s="3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</row>
    <row r="20" spans="2:17" x14ac:dyDescent="0.25">
      <c r="B20" s="4">
        <f t="shared" si="1"/>
        <v>12</v>
      </c>
      <c r="C20" s="6" t="s">
        <v>45</v>
      </c>
      <c r="D20" s="31" t="s">
        <v>33</v>
      </c>
      <c r="E20" s="31"/>
      <c r="F20" s="31"/>
      <c r="G20" s="31"/>
      <c r="H20" s="31"/>
      <c r="I20" s="3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</row>
    <row r="21" spans="2:17" x14ac:dyDescent="0.25">
      <c r="B21" s="4">
        <f t="shared" si="1"/>
        <v>13</v>
      </c>
      <c r="C21" s="6" t="s">
        <v>54</v>
      </c>
      <c r="D21" s="31" t="s">
        <v>35</v>
      </c>
      <c r="E21" s="31"/>
      <c r="F21" s="31"/>
      <c r="G21" s="31"/>
      <c r="H21" s="31"/>
      <c r="I21" s="31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</row>
    <row r="22" spans="2:17" x14ac:dyDescent="0.25">
      <c r="B22" s="4">
        <f t="shared" si="1"/>
        <v>14</v>
      </c>
      <c r="C22" s="6" t="s">
        <v>46</v>
      </c>
      <c r="D22" s="31" t="s">
        <v>57</v>
      </c>
      <c r="E22" s="31" t="s">
        <v>36</v>
      </c>
      <c r="F22" s="31" t="s">
        <v>36</v>
      </c>
      <c r="G22" s="31" t="s">
        <v>36</v>
      </c>
      <c r="H22" s="31" t="s">
        <v>36</v>
      </c>
      <c r="I22" s="31" t="s">
        <v>36</v>
      </c>
      <c r="J22" s="46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B23" s="4">
        <f t="shared" si="1"/>
        <v>15</v>
      </c>
      <c r="C23" s="6" t="s">
        <v>86</v>
      </c>
      <c r="D23" s="31" t="s">
        <v>68</v>
      </c>
      <c r="E23" s="31"/>
      <c r="F23" s="31"/>
      <c r="G23" s="31"/>
      <c r="H23" s="31"/>
      <c r="I23" s="31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0</v>
      </c>
    </row>
    <row r="24" spans="2:17" x14ac:dyDescent="0.25">
      <c r="B24" s="4">
        <f t="shared" si="1"/>
        <v>16</v>
      </c>
      <c r="C24" s="6" t="s">
        <v>73</v>
      </c>
      <c r="D24" s="31" t="s">
        <v>190</v>
      </c>
      <c r="E24" s="31"/>
      <c r="F24" s="31"/>
      <c r="G24" s="31"/>
      <c r="H24" s="31"/>
      <c r="I24" s="31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70</v>
      </c>
    </row>
    <row r="25" spans="2:17" x14ac:dyDescent="0.25">
      <c r="B25" s="4">
        <f t="shared" si="1"/>
        <v>17</v>
      </c>
      <c r="C25" s="6" t="s">
        <v>47</v>
      </c>
      <c r="D25" s="31" t="s">
        <v>36</v>
      </c>
      <c r="E25" s="31"/>
      <c r="F25" s="31"/>
      <c r="G25" s="31"/>
      <c r="H25" s="31"/>
      <c r="I25" s="31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70</v>
      </c>
    </row>
    <row r="26" spans="2:17" x14ac:dyDescent="0.25">
      <c r="B26" s="4">
        <f t="shared" si="1"/>
        <v>18</v>
      </c>
      <c r="C26" s="6" t="s">
        <v>85</v>
      </c>
      <c r="D26" s="31" t="s">
        <v>58</v>
      </c>
      <c r="E26" s="31"/>
      <c r="F26" s="31"/>
      <c r="G26" s="31"/>
      <c r="H26" s="31"/>
      <c r="I26" s="31"/>
      <c r="J26" s="46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0</v>
      </c>
    </row>
    <row r="27" spans="2:17" x14ac:dyDescent="0.25">
      <c r="B27" s="4">
        <f t="shared" si="1"/>
        <v>19</v>
      </c>
      <c r="C27" s="6" t="s">
        <v>84</v>
      </c>
      <c r="D27" s="31" t="s">
        <v>59</v>
      </c>
      <c r="E27" s="31"/>
      <c r="F27" s="31"/>
      <c r="G27" s="31"/>
      <c r="H27" s="31"/>
      <c r="I27" s="31"/>
      <c r="J27" s="46">
        <v>78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78</v>
      </c>
    </row>
    <row r="28" spans="2:17" x14ac:dyDescent="0.25">
      <c r="B28" s="4">
        <f t="shared" si="1"/>
        <v>20</v>
      </c>
      <c r="C28" s="6" t="s">
        <v>48</v>
      </c>
      <c r="D28" s="31" t="s">
        <v>37</v>
      </c>
      <c r="E28" s="31"/>
      <c r="F28" s="31"/>
      <c r="G28" s="31"/>
      <c r="H28" s="31"/>
      <c r="I28" s="31"/>
      <c r="J28" s="46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0</v>
      </c>
    </row>
    <row r="29" spans="2:17" x14ac:dyDescent="0.25">
      <c r="B29" s="4">
        <f t="shared" si="1"/>
        <v>21</v>
      </c>
      <c r="C29" s="6" t="s">
        <v>83</v>
      </c>
      <c r="D29" s="31" t="s">
        <v>69</v>
      </c>
      <c r="E29" s="31"/>
      <c r="F29" s="31"/>
      <c r="G29" s="31"/>
      <c r="H29" s="31"/>
      <c r="I29" s="31"/>
      <c r="J29" s="4">
        <v>81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81</v>
      </c>
    </row>
    <row r="30" spans="2:17" x14ac:dyDescent="0.25">
      <c r="B30" s="4">
        <f t="shared" si="1"/>
        <v>22</v>
      </c>
      <c r="C30" s="6" t="s">
        <v>43</v>
      </c>
      <c r="D30" s="31" t="s">
        <v>79</v>
      </c>
      <c r="E30" s="31"/>
      <c r="F30" s="31"/>
      <c r="G30" s="31"/>
      <c r="H30" s="31"/>
      <c r="I30" s="31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0"/>
        <v>70</v>
      </c>
    </row>
    <row r="31" spans="2:17" x14ac:dyDescent="0.25">
      <c r="B31" s="4">
        <f t="shared" si="1"/>
        <v>23</v>
      </c>
      <c r="C31" s="6" t="s">
        <v>82</v>
      </c>
      <c r="D31" s="31" t="s">
        <v>80</v>
      </c>
      <c r="E31" s="31"/>
      <c r="F31" s="31"/>
      <c r="G31" s="31"/>
      <c r="H31" s="31"/>
      <c r="I31" s="31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0"/>
        <v>0</v>
      </c>
    </row>
    <row r="32" spans="2:17" x14ac:dyDescent="0.25">
      <c r="B32" s="4">
        <f t="shared" si="1"/>
        <v>24</v>
      </c>
      <c r="C32" s="6" t="s">
        <v>51</v>
      </c>
      <c r="D32" s="31" t="s">
        <v>38</v>
      </c>
      <c r="E32" s="31" t="s">
        <v>39</v>
      </c>
      <c r="F32" s="31" t="s">
        <v>39</v>
      </c>
      <c r="G32" s="31" t="s">
        <v>39</v>
      </c>
      <c r="H32" s="31" t="s">
        <v>39</v>
      </c>
      <c r="I32" s="31" t="s">
        <v>39</v>
      </c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9">
        <f t="shared" si="0"/>
        <v>70</v>
      </c>
    </row>
    <row r="33" spans="2:17" x14ac:dyDescent="0.25">
      <c r="B33" s="4">
        <f t="shared" si="1"/>
        <v>25</v>
      </c>
      <c r="C33" s="6" t="s">
        <v>49</v>
      </c>
      <c r="D33" s="31" t="s">
        <v>81</v>
      </c>
      <c r="E33" s="31"/>
      <c r="F33" s="31"/>
      <c r="G33" s="31"/>
      <c r="H33" s="31"/>
      <c r="I33" s="31"/>
      <c r="J33" s="4">
        <v>71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>
        <f t="shared" si="0"/>
        <v>71</v>
      </c>
    </row>
    <row r="34" spans="2:17" x14ac:dyDescent="0.25">
      <c r="B34" s="6">
        <f t="shared" ref="B34:B56" si="2">B33+1</f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2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2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2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2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2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2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2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2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2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2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2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2"/>
        <v>38</v>
      </c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2"/>
        <v>39</v>
      </c>
      <c r="C47" s="6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2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2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2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2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2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2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2"/>
        <v>46</v>
      </c>
      <c r="C54" s="7"/>
      <c r="D54" s="25"/>
      <c r="E54" s="25"/>
      <c r="F54" s="25"/>
      <c r="G54" s="25"/>
      <c r="H54" s="25"/>
      <c r="I54" s="25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2"/>
        <v>47</v>
      </c>
      <c r="C55" s="7"/>
      <c r="D55" s="25"/>
      <c r="E55" s="25"/>
      <c r="F55" s="25"/>
      <c r="G55" s="25"/>
      <c r="H55" s="25"/>
      <c r="I55" s="25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2"/>
        <v>48</v>
      </c>
      <c r="C56" s="3"/>
      <c r="D56" s="27"/>
      <c r="E56" s="28"/>
      <c r="F56" s="28"/>
      <c r="G56" s="28"/>
      <c r="H56" s="28"/>
      <c r="I56" s="29"/>
      <c r="J56" s="3"/>
      <c r="K56" s="3"/>
      <c r="L56" s="3"/>
      <c r="M56" s="3"/>
      <c r="N56" s="3"/>
      <c r="O56" s="3"/>
      <c r="P56" s="3"/>
      <c r="Q56" s="10"/>
    </row>
    <row r="57" spans="2:17" x14ac:dyDescent="0.25">
      <c r="C57" s="26"/>
      <c r="D57" s="26"/>
      <c r="E57" s="1"/>
      <c r="H57" s="38" t="s">
        <v>19</v>
      </c>
      <c r="I57" s="38"/>
      <c r="J57" s="11">
        <f>COUNTIF(J11:J56,"&gt;=70")</f>
        <v>10</v>
      </c>
      <c r="K57" s="11">
        <f t="shared" ref="K57:P57" si="3">COUNTIF(K11:K56,"&gt;=70")</f>
        <v>0</v>
      </c>
      <c r="L57" s="11">
        <f t="shared" si="3"/>
        <v>0</v>
      </c>
      <c r="M57" s="11">
        <f t="shared" si="3"/>
        <v>0</v>
      </c>
      <c r="N57" s="11">
        <f t="shared" si="3"/>
        <v>0</v>
      </c>
      <c r="O57" s="11">
        <f t="shared" si="3"/>
        <v>0</v>
      </c>
      <c r="P57" s="11">
        <f t="shared" si="3"/>
        <v>0</v>
      </c>
      <c r="Q57" s="15">
        <f t="shared" ref="Q57" si="4">COUNTIF(Q11:Q51,"&gt;=70")</f>
        <v>10</v>
      </c>
    </row>
    <row r="58" spans="2:17" x14ac:dyDescent="0.25">
      <c r="C58" s="26"/>
      <c r="D58" s="26"/>
      <c r="E58" s="8"/>
      <c r="H58" s="39" t="s">
        <v>20</v>
      </c>
      <c r="I58" s="39"/>
      <c r="J58" s="12">
        <f>COUNTIF(J11:J56,"&lt;70")</f>
        <v>13</v>
      </c>
      <c r="K58" s="12">
        <f t="shared" ref="K58:Q58" si="5">COUNTIF(K11:K56,"&lt;70")</f>
        <v>23</v>
      </c>
      <c r="L58" s="12">
        <f t="shared" si="5"/>
        <v>23</v>
      </c>
      <c r="M58" s="12">
        <f t="shared" si="5"/>
        <v>23</v>
      </c>
      <c r="N58" s="12">
        <f t="shared" si="5"/>
        <v>23</v>
      </c>
      <c r="O58" s="12">
        <f t="shared" si="5"/>
        <v>23</v>
      </c>
      <c r="P58" s="12">
        <f t="shared" si="5"/>
        <v>23</v>
      </c>
      <c r="Q58" s="12">
        <f t="shared" si="5"/>
        <v>13</v>
      </c>
    </row>
    <row r="59" spans="2:17" x14ac:dyDescent="0.25">
      <c r="C59" s="26"/>
      <c r="D59" s="26"/>
      <c r="E59" s="26"/>
      <c r="H59" s="39" t="s">
        <v>21</v>
      </c>
      <c r="I59" s="39"/>
      <c r="J59" s="12">
        <f>COUNT(J11:J56)</f>
        <v>23</v>
      </c>
      <c r="K59" s="12">
        <f t="shared" ref="K59:Q59" si="6">COUNT(K11:K56)</f>
        <v>23</v>
      </c>
      <c r="L59" s="12">
        <f t="shared" si="6"/>
        <v>23</v>
      </c>
      <c r="M59" s="12">
        <f t="shared" si="6"/>
        <v>23</v>
      </c>
      <c r="N59" s="12">
        <f t="shared" si="6"/>
        <v>23</v>
      </c>
      <c r="O59" s="12">
        <f t="shared" si="6"/>
        <v>23</v>
      </c>
      <c r="P59" s="12">
        <f t="shared" si="6"/>
        <v>23</v>
      </c>
      <c r="Q59" s="12">
        <f t="shared" si="6"/>
        <v>23</v>
      </c>
    </row>
    <row r="60" spans="2:17" x14ac:dyDescent="0.25">
      <c r="C60" s="26"/>
      <c r="D60" s="26"/>
      <c r="E60" s="1"/>
      <c r="H60" s="40" t="s">
        <v>16</v>
      </c>
      <c r="I60" s="40"/>
      <c r="J60" s="13">
        <f>J57/J59</f>
        <v>0.43478260869565216</v>
      </c>
      <c r="K60" s="14">
        <f t="shared" ref="K60:Q60" si="7">K57/K59</f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0</v>
      </c>
      <c r="Q60" s="14">
        <f t="shared" si="7"/>
        <v>0.43478260869565216</v>
      </c>
    </row>
    <row r="61" spans="2:17" x14ac:dyDescent="0.25">
      <c r="C61" s="26"/>
      <c r="D61" s="26"/>
      <c r="E61" s="1"/>
      <c r="H61" s="40" t="s">
        <v>17</v>
      </c>
      <c r="I61" s="40"/>
      <c r="J61" s="13">
        <f>J58/J59</f>
        <v>0.56521739130434778</v>
      </c>
      <c r="K61" s="13">
        <f t="shared" ref="K61:Q61" si="8">K58/K59</f>
        <v>1</v>
      </c>
      <c r="L61" s="14">
        <f t="shared" si="8"/>
        <v>1</v>
      </c>
      <c r="M61" s="14">
        <f t="shared" si="8"/>
        <v>1</v>
      </c>
      <c r="N61" s="14">
        <f t="shared" si="8"/>
        <v>1</v>
      </c>
      <c r="O61" s="14">
        <f t="shared" si="8"/>
        <v>1</v>
      </c>
      <c r="P61" s="14">
        <f t="shared" si="8"/>
        <v>1</v>
      </c>
      <c r="Q61" s="14">
        <f t="shared" si="8"/>
        <v>0.56521739130434778</v>
      </c>
    </row>
    <row r="62" spans="2:17" x14ac:dyDescent="0.25">
      <c r="C62" s="26"/>
      <c r="D62" s="26"/>
      <c r="E62" s="8"/>
    </row>
    <row r="63" spans="2:17" x14ac:dyDescent="0.25">
      <c r="C63" s="1"/>
      <c r="D63" s="1"/>
      <c r="E63" s="8"/>
    </row>
    <row r="64" spans="2:17" x14ac:dyDescent="0.25">
      <c r="J64" s="45"/>
      <c r="K64" s="45"/>
      <c r="L64" s="45"/>
      <c r="M64" s="45"/>
      <c r="N64" s="45"/>
      <c r="O64" s="45"/>
      <c r="P64" s="45"/>
    </row>
    <row r="65" spans="10:16" x14ac:dyDescent="0.25">
      <c r="J65" s="44" t="s">
        <v>18</v>
      </c>
      <c r="K65" s="44"/>
      <c r="L65" s="44"/>
      <c r="M65" s="44"/>
      <c r="N65" s="44"/>
      <c r="O65" s="44"/>
      <c r="P65" s="44"/>
    </row>
  </sheetData>
  <mergeCells count="70"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1:I11"/>
    <mergeCell ref="D12:I12"/>
    <mergeCell ref="D13:I13"/>
    <mergeCell ref="D14:I14"/>
    <mergeCell ref="D9:I9"/>
    <mergeCell ref="D10:I10"/>
    <mergeCell ref="D28:I28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6:I26"/>
    <mergeCell ref="D27:I27"/>
    <mergeCell ref="D21:I21"/>
    <mergeCell ref="D40:I40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3:I53"/>
    <mergeCell ref="D54:I54"/>
    <mergeCell ref="D55:I55"/>
    <mergeCell ref="D56:I56"/>
    <mergeCell ref="C57:D57"/>
    <mergeCell ref="H57:I57"/>
    <mergeCell ref="C58:D58"/>
    <mergeCell ref="H58:I58"/>
    <mergeCell ref="C59:E59"/>
    <mergeCell ref="H59:I59"/>
    <mergeCell ref="C60:D60"/>
    <mergeCell ref="H60:I60"/>
    <mergeCell ref="C61:D61"/>
    <mergeCell ref="H61:I61"/>
    <mergeCell ref="C62:D62"/>
    <mergeCell ref="J64:P64"/>
    <mergeCell ref="J65:P6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4"/>
  <sheetViews>
    <sheetView zoomScaleNormal="100" workbookViewId="0">
      <selection activeCell="J55" sqref="J5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x14ac:dyDescent="0.25">
      <c r="C4" t="s">
        <v>0</v>
      </c>
      <c r="D4" s="41" t="s">
        <v>125</v>
      </c>
      <c r="E4" s="41"/>
      <c r="F4" s="41"/>
      <c r="G4" s="41"/>
      <c r="I4" t="s">
        <v>1</v>
      </c>
      <c r="J4" s="42" t="s">
        <v>126</v>
      </c>
      <c r="K4" s="42"/>
      <c r="M4" t="s">
        <v>2</v>
      </c>
      <c r="N4" s="43">
        <v>45355</v>
      </c>
      <c r="O4" s="43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2" t="s">
        <v>89</v>
      </c>
      <c r="E6" s="42"/>
      <c r="F6" s="42"/>
      <c r="G6" s="42"/>
      <c r="I6" s="26" t="s">
        <v>22</v>
      </c>
      <c r="J6" s="26"/>
      <c r="K6" s="36" t="s">
        <v>24</v>
      </c>
      <c r="L6" s="36"/>
      <c r="M6" s="36"/>
      <c r="N6" s="36"/>
      <c r="O6" s="36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129</v>
      </c>
      <c r="D9" s="33" t="s">
        <v>127</v>
      </c>
      <c r="E9" s="34"/>
      <c r="F9" s="34"/>
      <c r="G9" s="34"/>
      <c r="H9" s="34"/>
      <c r="I9" s="35"/>
      <c r="J9" s="4">
        <v>97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16.166666666666668</v>
      </c>
    </row>
    <row r="10" spans="2:17" x14ac:dyDescent="0.25">
      <c r="B10" s="6">
        <f>B9+1</f>
        <v>2</v>
      </c>
      <c r="C10" s="6" t="s">
        <v>130</v>
      </c>
      <c r="D10" s="33" t="s">
        <v>128</v>
      </c>
      <c r="E10" s="34"/>
      <c r="F10" s="34"/>
      <c r="G10" s="34"/>
      <c r="H10" s="34"/>
      <c r="I10" s="35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3" si="0">SUM(J10:O10)/6</f>
        <v>15.5</v>
      </c>
    </row>
    <row r="11" spans="2:17" x14ac:dyDescent="0.25">
      <c r="B11" s="6">
        <f t="shared" ref="B11:B55" si="1">B10+1</f>
        <v>3</v>
      </c>
      <c r="C11" s="6" t="s">
        <v>139</v>
      </c>
      <c r="D11" s="33" t="s">
        <v>138</v>
      </c>
      <c r="E11" s="34"/>
      <c r="F11" s="34"/>
      <c r="G11" s="34"/>
      <c r="H11" s="34"/>
      <c r="I11" s="35"/>
      <c r="J11" s="4">
        <v>78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13</v>
      </c>
    </row>
    <row r="12" spans="2:17" x14ac:dyDescent="0.25">
      <c r="B12" s="6">
        <f t="shared" si="1"/>
        <v>4</v>
      </c>
      <c r="C12" s="6" t="s">
        <v>131</v>
      </c>
      <c r="D12" s="33" t="s">
        <v>140</v>
      </c>
      <c r="E12" s="34"/>
      <c r="F12" s="34"/>
      <c r="G12" s="34"/>
      <c r="H12" s="34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0</v>
      </c>
    </row>
    <row r="13" spans="2:17" x14ac:dyDescent="0.25">
      <c r="B13" s="6">
        <f t="shared" si="1"/>
        <v>5</v>
      </c>
      <c r="C13" s="6" t="s">
        <v>132</v>
      </c>
      <c r="D13" s="33" t="s">
        <v>159</v>
      </c>
      <c r="E13" s="34"/>
      <c r="F13" s="34"/>
      <c r="G13" s="34"/>
      <c r="H13" s="34"/>
      <c r="I13" s="35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13.333333333333334</v>
      </c>
    </row>
    <row r="14" spans="2:17" x14ac:dyDescent="0.25">
      <c r="B14" s="6">
        <f>B13+1</f>
        <v>6</v>
      </c>
      <c r="C14" s="6" t="s">
        <v>133</v>
      </c>
      <c r="D14" s="33" t="s">
        <v>141</v>
      </c>
      <c r="E14" s="34"/>
      <c r="F14" s="34"/>
      <c r="G14" s="34"/>
      <c r="H14" s="34"/>
      <c r="I14" s="35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15.833333333333334</v>
      </c>
    </row>
    <row r="15" spans="2:17" x14ac:dyDescent="0.25">
      <c r="B15" s="6">
        <f t="shared" si="1"/>
        <v>7</v>
      </c>
      <c r="C15" s="6" t="s">
        <v>135</v>
      </c>
      <c r="D15" s="33" t="s">
        <v>142</v>
      </c>
      <c r="E15" s="34"/>
      <c r="F15" s="34"/>
      <c r="G15" s="34"/>
      <c r="H15" s="34"/>
      <c r="I15" s="35"/>
      <c r="J15" s="4">
        <v>87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14.5</v>
      </c>
    </row>
    <row r="16" spans="2:17" x14ac:dyDescent="0.25">
      <c r="B16" s="6">
        <f t="shared" si="1"/>
        <v>8</v>
      </c>
      <c r="C16" s="6" t="s">
        <v>136</v>
      </c>
      <c r="D16" s="33" t="s">
        <v>143</v>
      </c>
      <c r="E16" s="34"/>
      <c r="F16" s="34"/>
      <c r="G16" s="34"/>
      <c r="H16" s="34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0</v>
      </c>
    </row>
    <row r="17" spans="2:16" x14ac:dyDescent="0.25">
      <c r="B17" s="6">
        <f t="shared" si="1"/>
        <v>9</v>
      </c>
      <c r="C17" s="6" t="s">
        <v>166</v>
      </c>
      <c r="D17" s="33" t="s">
        <v>144</v>
      </c>
      <c r="E17" s="34"/>
      <c r="F17" s="34"/>
      <c r="G17" s="34"/>
      <c r="H17" s="34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0</v>
      </c>
    </row>
    <row r="18" spans="2:16" x14ac:dyDescent="0.25">
      <c r="B18" s="6">
        <f t="shared" si="1"/>
        <v>10</v>
      </c>
      <c r="C18" s="6" t="s">
        <v>150</v>
      </c>
      <c r="D18" s="33" t="s">
        <v>145</v>
      </c>
      <c r="E18" s="34"/>
      <c r="F18" s="34"/>
      <c r="G18" s="34"/>
      <c r="H18" s="34"/>
      <c r="I18" s="35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25">
      <c r="B19" s="6">
        <f t="shared" si="1"/>
        <v>11</v>
      </c>
      <c r="C19" s="6" t="s">
        <v>151</v>
      </c>
      <c r="D19" s="19" t="s">
        <v>152</v>
      </c>
      <c r="E19" s="20"/>
      <c r="F19" s="20"/>
      <c r="G19" s="20"/>
      <c r="H19" s="20"/>
      <c r="I19" s="2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0</v>
      </c>
    </row>
    <row r="20" spans="2:16" x14ac:dyDescent="0.25">
      <c r="B20" s="6">
        <f t="shared" si="1"/>
        <v>12</v>
      </c>
      <c r="C20" s="6" t="s">
        <v>153</v>
      </c>
      <c r="D20" s="33" t="s">
        <v>146</v>
      </c>
      <c r="E20" s="34"/>
      <c r="F20" s="34"/>
      <c r="G20" s="34"/>
      <c r="H20" s="34"/>
      <c r="I20" s="3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16.666666666666668</v>
      </c>
    </row>
    <row r="21" spans="2:16" x14ac:dyDescent="0.25">
      <c r="B21" s="6">
        <f t="shared" si="1"/>
        <v>13</v>
      </c>
      <c r="C21" s="6" t="s">
        <v>154</v>
      </c>
      <c r="D21" s="33" t="s">
        <v>203</v>
      </c>
      <c r="E21" s="34"/>
      <c r="F21" s="34"/>
      <c r="G21" s="34"/>
      <c r="H21" s="34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0</v>
      </c>
    </row>
    <row r="22" spans="2:16" x14ac:dyDescent="0.25">
      <c r="B22" s="6">
        <f t="shared" si="1"/>
        <v>14</v>
      </c>
      <c r="C22" s="6" t="s">
        <v>155</v>
      </c>
      <c r="D22" s="33" t="s">
        <v>147</v>
      </c>
      <c r="E22" s="34"/>
      <c r="F22" s="34"/>
      <c r="G22" s="34"/>
      <c r="H22" s="34"/>
      <c r="I22" s="35"/>
      <c r="J22" s="4">
        <v>97</v>
      </c>
      <c r="K22" s="2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16.166666666666668</v>
      </c>
    </row>
    <row r="23" spans="2:16" x14ac:dyDescent="0.25">
      <c r="B23" s="6">
        <f t="shared" si="1"/>
        <v>15</v>
      </c>
      <c r="C23" s="6" t="s">
        <v>149</v>
      </c>
      <c r="D23" s="33" t="s">
        <v>148</v>
      </c>
      <c r="E23" s="34"/>
      <c r="F23" s="34"/>
      <c r="G23" s="34"/>
      <c r="H23" s="34"/>
      <c r="I23" s="3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0</v>
      </c>
    </row>
    <row r="24" spans="2:16" x14ac:dyDescent="0.25">
      <c r="B24" s="6">
        <f t="shared" si="1"/>
        <v>16</v>
      </c>
      <c r="C24" s="6"/>
      <c r="D24" s="33"/>
      <c r="E24" s="34"/>
      <c r="F24" s="34"/>
      <c r="G24" s="34"/>
      <c r="H24" s="34"/>
      <c r="I24" s="35"/>
      <c r="J24" s="4"/>
      <c r="K24" s="4"/>
      <c r="L24" s="4"/>
      <c r="M24" s="4"/>
      <c r="N24" s="4"/>
      <c r="O24" s="4"/>
      <c r="P24" s="10"/>
    </row>
    <row r="25" spans="2:16" x14ac:dyDescent="0.25">
      <c r="B25" s="6">
        <f t="shared" si="1"/>
        <v>17</v>
      </c>
      <c r="C25" s="6"/>
      <c r="D25" s="33"/>
      <c r="E25" s="34"/>
      <c r="F25" s="34"/>
      <c r="G25" s="34"/>
      <c r="H25" s="34"/>
      <c r="I25" s="35"/>
      <c r="J25" s="4"/>
      <c r="K25" s="4"/>
      <c r="L25" s="4"/>
      <c r="M25" s="4"/>
      <c r="N25" s="4"/>
      <c r="O25" s="4"/>
      <c r="P25" s="10"/>
    </row>
    <row r="26" spans="2:16" x14ac:dyDescent="0.25">
      <c r="B26" s="6">
        <f t="shared" si="1"/>
        <v>18</v>
      </c>
      <c r="C26" s="6"/>
      <c r="D26" s="33"/>
      <c r="E26" s="34"/>
      <c r="F26" s="34"/>
      <c r="G26" s="34"/>
      <c r="H26" s="34"/>
      <c r="I26" s="35"/>
      <c r="J26" s="4"/>
      <c r="K26" s="4"/>
      <c r="L26" s="4"/>
      <c r="M26" s="4"/>
      <c r="N26" s="4"/>
      <c r="O26" s="4"/>
      <c r="P26" s="10"/>
    </row>
    <row r="27" spans="2:16" x14ac:dyDescent="0.25">
      <c r="B27" s="6">
        <f t="shared" si="1"/>
        <v>19</v>
      </c>
      <c r="C27" s="6"/>
      <c r="D27" s="33"/>
      <c r="E27" s="34"/>
      <c r="F27" s="34"/>
      <c r="G27" s="34"/>
      <c r="H27" s="34"/>
      <c r="I27" s="35"/>
      <c r="J27" s="4"/>
      <c r="K27" s="4"/>
      <c r="L27" s="4"/>
      <c r="M27" s="4"/>
      <c r="N27" s="4"/>
      <c r="O27" s="4"/>
      <c r="P27" s="10"/>
    </row>
    <row r="28" spans="2:16" x14ac:dyDescent="0.25">
      <c r="B28" s="6">
        <f t="shared" si="1"/>
        <v>20</v>
      </c>
      <c r="C28" s="6"/>
      <c r="D28" s="33"/>
      <c r="E28" s="34"/>
      <c r="F28" s="34"/>
      <c r="G28" s="34"/>
      <c r="H28" s="34"/>
      <c r="I28" s="35"/>
      <c r="J28" s="4"/>
      <c r="K28" s="4"/>
      <c r="L28" s="4"/>
      <c r="M28" s="4"/>
      <c r="N28" s="4"/>
      <c r="O28" s="4"/>
      <c r="P28" s="10"/>
    </row>
    <row r="29" spans="2:16" x14ac:dyDescent="0.25">
      <c r="B29" s="6">
        <f t="shared" si="1"/>
        <v>21</v>
      </c>
      <c r="C29" s="6"/>
      <c r="J29" s="4"/>
      <c r="K29" s="4"/>
      <c r="L29" s="4"/>
      <c r="M29" s="4"/>
      <c r="N29" s="4"/>
      <c r="O29" s="4"/>
      <c r="P29" s="10"/>
    </row>
    <row r="30" spans="2:16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10"/>
    </row>
    <row r="31" spans="2:16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10"/>
    </row>
    <row r="32" spans="2:16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10"/>
    </row>
    <row r="33" spans="2:16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10"/>
    </row>
    <row r="34" spans="2:16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10"/>
    </row>
    <row r="35" spans="2:16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10"/>
    </row>
    <row r="36" spans="2:16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10"/>
    </row>
    <row r="37" spans="2:16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10"/>
    </row>
    <row r="38" spans="2:16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10"/>
    </row>
    <row r="39" spans="2:16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10"/>
    </row>
    <row r="40" spans="2:16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10"/>
    </row>
    <row r="41" spans="2:16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10"/>
    </row>
    <row r="42" spans="2:16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10"/>
    </row>
    <row r="43" spans="2:16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10"/>
    </row>
    <row r="44" spans="2:16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10"/>
    </row>
    <row r="45" spans="2:16" x14ac:dyDescent="0.2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10"/>
    </row>
    <row r="46" spans="2:16" x14ac:dyDescent="0.25">
      <c r="B46" s="6">
        <f t="shared" si="1"/>
        <v>38</v>
      </c>
      <c r="C46" s="6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10"/>
    </row>
    <row r="47" spans="2:16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46</v>
      </c>
      <c r="C54" s="7"/>
      <c r="D54" s="25"/>
      <c r="E54" s="25"/>
      <c r="F54" s="25"/>
      <c r="G54" s="25"/>
      <c r="H54" s="25"/>
      <c r="I54" s="25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47</v>
      </c>
      <c r="C55" s="3"/>
      <c r="D55" s="27"/>
      <c r="E55" s="28"/>
      <c r="F55" s="28"/>
      <c r="G55" s="28"/>
      <c r="H55" s="28"/>
      <c r="I55" s="29"/>
      <c r="J55" s="3"/>
      <c r="K55" s="3"/>
      <c r="L55" s="3"/>
      <c r="M55" s="3"/>
      <c r="N55" s="3"/>
      <c r="O55" s="3"/>
      <c r="P55" s="10"/>
    </row>
    <row r="56" spans="2:16" x14ac:dyDescent="0.25">
      <c r="C56" s="26"/>
      <c r="D56" s="26"/>
      <c r="E56" s="1"/>
      <c r="H56" s="38" t="s">
        <v>19</v>
      </c>
      <c r="I56" s="38"/>
      <c r="J56" s="11">
        <f t="shared" ref="J56:O56" si="2">COUNTIF(J9:J55,"&gt;=70")</f>
        <v>8</v>
      </c>
      <c r="K56" s="11">
        <f t="shared" si="2"/>
        <v>0</v>
      </c>
      <c r="L56" s="11">
        <f t="shared" si="2"/>
        <v>0</v>
      </c>
      <c r="M56" s="11">
        <f t="shared" si="2"/>
        <v>0</v>
      </c>
      <c r="N56" s="11">
        <f t="shared" si="2"/>
        <v>0</v>
      </c>
      <c r="O56" s="11">
        <f t="shared" si="2"/>
        <v>0</v>
      </c>
      <c r="P56" s="15">
        <f>COUNTIF(P9:P50,"&gt;=70")</f>
        <v>0</v>
      </c>
    </row>
    <row r="57" spans="2:16" x14ac:dyDescent="0.25">
      <c r="C57" s="26"/>
      <c r="D57" s="26"/>
      <c r="E57" s="8"/>
      <c r="H57" s="39" t="s">
        <v>20</v>
      </c>
      <c r="I57" s="39"/>
      <c r="J57" s="12">
        <f t="shared" ref="J57:P57" si="3">COUNTIF(J9:J55,"&lt;70")</f>
        <v>7</v>
      </c>
      <c r="K57" s="12">
        <f t="shared" si="3"/>
        <v>15</v>
      </c>
      <c r="L57" s="12">
        <f t="shared" si="3"/>
        <v>15</v>
      </c>
      <c r="M57" s="12">
        <f t="shared" si="3"/>
        <v>15</v>
      </c>
      <c r="N57" s="12">
        <f t="shared" si="3"/>
        <v>15</v>
      </c>
      <c r="O57" s="12">
        <f t="shared" si="3"/>
        <v>15</v>
      </c>
      <c r="P57" s="12">
        <f t="shared" si="3"/>
        <v>15</v>
      </c>
    </row>
    <row r="58" spans="2:16" x14ac:dyDescent="0.25">
      <c r="C58" s="26"/>
      <c r="D58" s="26"/>
      <c r="E58" s="26"/>
      <c r="H58" s="39" t="s">
        <v>21</v>
      </c>
      <c r="I58" s="39"/>
      <c r="J58" s="12">
        <f t="shared" ref="J58:P58" si="4">COUNT(J9:J55)</f>
        <v>15</v>
      </c>
      <c r="K58" s="12">
        <f t="shared" si="4"/>
        <v>15</v>
      </c>
      <c r="L58" s="12">
        <f t="shared" si="4"/>
        <v>15</v>
      </c>
      <c r="M58" s="12">
        <f t="shared" si="4"/>
        <v>15</v>
      </c>
      <c r="N58" s="12">
        <f t="shared" si="4"/>
        <v>15</v>
      </c>
      <c r="O58" s="12">
        <f t="shared" si="4"/>
        <v>15</v>
      </c>
      <c r="P58" s="12">
        <f t="shared" si="4"/>
        <v>15</v>
      </c>
    </row>
    <row r="59" spans="2:16" x14ac:dyDescent="0.25">
      <c r="C59" s="26"/>
      <c r="D59" s="26"/>
      <c r="E59" s="1"/>
      <c r="H59" s="40" t="s">
        <v>16</v>
      </c>
      <c r="I59" s="40"/>
      <c r="J59" s="13">
        <f>J56/J58</f>
        <v>0.53333333333333333</v>
      </c>
      <c r="K59" s="14">
        <f t="shared" ref="K59:P59" si="5">K56/K58</f>
        <v>0</v>
      </c>
      <c r="L59" s="14">
        <f t="shared" si="5"/>
        <v>0</v>
      </c>
      <c r="M59" s="14">
        <f t="shared" si="5"/>
        <v>0</v>
      </c>
      <c r="N59" s="14">
        <f t="shared" si="5"/>
        <v>0</v>
      </c>
      <c r="O59" s="14">
        <f t="shared" si="5"/>
        <v>0</v>
      </c>
      <c r="P59" s="14">
        <f t="shared" si="5"/>
        <v>0</v>
      </c>
    </row>
    <row r="60" spans="2:16" x14ac:dyDescent="0.25">
      <c r="C60" s="26"/>
      <c r="D60" s="26"/>
      <c r="E60" s="1"/>
      <c r="H60" s="40" t="s">
        <v>17</v>
      </c>
      <c r="I60" s="40"/>
      <c r="J60" s="13">
        <f>J57/J58</f>
        <v>0.46666666666666667</v>
      </c>
      <c r="K60" s="13">
        <f t="shared" ref="K60:P60" si="6">K57/K58</f>
        <v>1</v>
      </c>
      <c r="L60" s="14">
        <f t="shared" si="6"/>
        <v>1</v>
      </c>
      <c r="M60" s="14">
        <f t="shared" si="6"/>
        <v>1</v>
      </c>
      <c r="N60" s="14">
        <f t="shared" si="6"/>
        <v>1</v>
      </c>
      <c r="O60" s="14">
        <f t="shared" si="6"/>
        <v>1</v>
      </c>
      <c r="P60" s="14">
        <f t="shared" si="6"/>
        <v>1</v>
      </c>
    </row>
    <row r="61" spans="2:16" x14ac:dyDescent="0.25">
      <c r="C61" s="26"/>
      <c r="D61" s="26"/>
      <c r="E61" s="8"/>
    </row>
    <row r="62" spans="2:16" x14ac:dyDescent="0.25">
      <c r="C62" s="1"/>
      <c r="D62" s="1"/>
      <c r="E62" s="8"/>
    </row>
    <row r="63" spans="2:16" x14ac:dyDescent="0.25">
      <c r="J63" s="45"/>
      <c r="K63" s="45"/>
      <c r="L63" s="45"/>
      <c r="M63" s="45"/>
      <c r="N63" s="45"/>
      <c r="O63" s="45"/>
    </row>
    <row r="64" spans="2:16" x14ac:dyDescent="0.25">
      <c r="J64" s="44" t="s">
        <v>18</v>
      </c>
      <c r="K64" s="44"/>
      <c r="L64" s="44"/>
      <c r="M64" s="44"/>
      <c r="N64" s="44"/>
      <c r="O64" s="44"/>
    </row>
  </sheetData>
  <mergeCells count="67">
    <mergeCell ref="D24:I24"/>
    <mergeCell ref="D25:I25"/>
    <mergeCell ref="D26:I26"/>
    <mergeCell ref="D13:I13"/>
    <mergeCell ref="D22:I22"/>
    <mergeCell ref="D23:I2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8:I18"/>
    <mergeCell ref="D20:I20"/>
    <mergeCell ref="D21:I21"/>
    <mergeCell ref="D12:I12"/>
    <mergeCell ref="D39:I39"/>
    <mergeCell ref="D28:I28"/>
    <mergeCell ref="D14:I14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6:I16"/>
    <mergeCell ref="D17:I17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O63"/>
    <mergeCell ref="J64:O6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opLeftCell="B1" zoomScale="110" zoomScaleNormal="110" workbookViewId="0">
      <selection activeCell="J61" sqref="J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20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20" x14ac:dyDescent="0.25">
      <c r="C4" t="s">
        <v>0</v>
      </c>
      <c r="D4" s="41" t="s">
        <v>125</v>
      </c>
      <c r="E4" s="41"/>
      <c r="F4" s="41"/>
      <c r="G4" s="41"/>
      <c r="I4" t="s">
        <v>1</v>
      </c>
      <c r="J4" s="42" t="s">
        <v>167</v>
      </c>
      <c r="K4" s="42"/>
      <c r="M4" t="s">
        <v>2</v>
      </c>
      <c r="N4" s="43">
        <v>45355</v>
      </c>
      <c r="O4" s="43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2" t="s">
        <v>89</v>
      </c>
      <c r="E6" s="42"/>
      <c r="F6" s="42"/>
      <c r="G6" s="42"/>
      <c r="I6" s="26" t="s">
        <v>22</v>
      </c>
      <c r="J6" s="26"/>
      <c r="K6" s="36" t="s">
        <v>25</v>
      </c>
      <c r="L6" s="36"/>
      <c r="M6" s="36"/>
      <c r="N6" s="36"/>
      <c r="O6" s="3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8"/>
    </row>
    <row r="9" spans="2:20" x14ac:dyDescent="0.25">
      <c r="B9" s="6">
        <v>1</v>
      </c>
      <c r="C9" s="6" t="s">
        <v>169</v>
      </c>
      <c r="D9" s="31" t="s">
        <v>168</v>
      </c>
      <c r="E9" s="31"/>
      <c r="F9" s="31"/>
      <c r="G9" s="31"/>
      <c r="H9" s="31"/>
      <c r="I9" s="31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(J9+K9+L9+M9)/4</f>
        <v>20</v>
      </c>
      <c r="R9" s="1"/>
    </row>
    <row r="10" spans="2:20" x14ac:dyDescent="0.25">
      <c r="B10" s="6">
        <f>1+B9</f>
        <v>2</v>
      </c>
      <c r="C10" s="6" t="s">
        <v>170</v>
      </c>
      <c r="D10" s="31" t="s">
        <v>182</v>
      </c>
      <c r="E10" s="31"/>
      <c r="F10" s="31"/>
      <c r="G10" s="31"/>
      <c r="H10" s="31"/>
      <c r="I10" s="3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3" si="0">(J10+K10+L10+M10)/4</f>
        <v>0</v>
      </c>
      <c r="R10" s="1"/>
      <c r="S10" s="1"/>
      <c r="T10" s="18"/>
    </row>
    <row r="11" spans="2:20" x14ac:dyDescent="0.25">
      <c r="B11" s="6">
        <f t="shared" ref="B11:B36" si="1">1+B10</f>
        <v>3</v>
      </c>
      <c r="C11" s="6" t="s">
        <v>134</v>
      </c>
      <c r="D11" s="31" t="s">
        <v>183</v>
      </c>
      <c r="E11" s="31"/>
      <c r="F11" s="31"/>
      <c r="G11" s="31"/>
      <c r="H11" s="31"/>
      <c r="I11" s="31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22.5</v>
      </c>
      <c r="R11" s="1"/>
      <c r="S11" s="1"/>
    </row>
    <row r="12" spans="2:20" x14ac:dyDescent="0.25">
      <c r="B12" s="6">
        <f t="shared" si="1"/>
        <v>4</v>
      </c>
      <c r="C12" s="6" t="s">
        <v>171</v>
      </c>
      <c r="D12" s="31" t="s">
        <v>204</v>
      </c>
      <c r="E12" s="31"/>
      <c r="F12" s="31"/>
      <c r="G12" s="31"/>
      <c r="H12" s="31"/>
      <c r="I12" s="31"/>
      <c r="J12" s="4">
        <v>97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24.25</v>
      </c>
      <c r="R12" s="1"/>
    </row>
    <row r="13" spans="2:20" x14ac:dyDescent="0.25">
      <c r="B13" s="6">
        <f t="shared" si="1"/>
        <v>5</v>
      </c>
      <c r="C13" s="6" t="s">
        <v>164</v>
      </c>
      <c r="D13" s="31" t="s">
        <v>184</v>
      </c>
      <c r="E13" s="31"/>
      <c r="F13" s="31"/>
      <c r="G13" s="31"/>
      <c r="H13" s="31"/>
      <c r="I13" s="31"/>
      <c r="J13" s="4">
        <v>89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22.25</v>
      </c>
      <c r="R13" s="1"/>
    </row>
    <row r="14" spans="2:20" x14ac:dyDescent="0.25">
      <c r="B14" s="6">
        <f t="shared" si="1"/>
        <v>6</v>
      </c>
      <c r="C14" s="6" t="s">
        <v>165</v>
      </c>
      <c r="D14" s="31" t="s">
        <v>205</v>
      </c>
      <c r="E14" s="31"/>
      <c r="F14" s="31"/>
      <c r="G14" s="31"/>
      <c r="H14" s="31"/>
      <c r="I14" s="31"/>
      <c r="J14" s="4">
        <v>91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22.75</v>
      </c>
      <c r="R14" s="1"/>
      <c r="S14" s="1"/>
    </row>
    <row r="15" spans="2:20" x14ac:dyDescent="0.25">
      <c r="B15" s="6">
        <f t="shared" si="1"/>
        <v>7</v>
      </c>
      <c r="C15" s="6" t="s">
        <v>185</v>
      </c>
      <c r="D15" s="31" t="s">
        <v>186</v>
      </c>
      <c r="E15" s="31"/>
      <c r="F15" s="31"/>
      <c r="G15" s="31"/>
      <c r="H15" s="31"/>
      <c r="I15" s="31"/>
      <c r="J15" s="4">
        <v>83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20.75</v>
      </c>
      <c r="R15" s="1"/>
      <c r="S15" s="1"/>
    </row>
    <row r="16" spans="2:20" x14ac:dyDescent="0.25">
      <c r="B16" s="6">
        <f t="shared" si="1"/>
        <v>8</v>
      </c>
      <c r="C16" s="6" t="s">
        <v>172</v>
      </c>
      <c r="D16" s="31" t="s">
        <v>28</v>
      </c>
      <c r="E16" s="31"/>
      <c r="F16" s="31"/>
      <c r="G16" s="31"/>
      <c r="H16" s="31"/>
      <c r="I16" s="31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21.25</v>
      </c>
      <c r="R16" s="1"/>
      <c r="S16" s="1"/>
    </row>
    <row r="17" spans="2:19" x14ac:dyDescent="0.25">
      <c r="B17" s="6">
        <f t="shared" si="1"/>
        <v>9</v>
      </c>
      <c r="C17" s="6" t="s">
        <v>173</v>
      </c>
      <c r="D17" s="31" t="s">
        <v>187</v>
      </c>
      <c r="E17" s="31"/>
      <c r="F17" s="31"/>
      <c r="G17" s="31"/>
      <c r="H17" s="31"/>
      <c r="I17" s="31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21.25</v>
      </c>
      <c r="R17" s="1"/>
      <c r="S17" s="1"/>
    </row>
    <row r="18" spans="2:19" x14ac:dyDescent="0.25">
      <c r="B18" s="6">
        <f t="shared" si="1"/>
        <v>10</v>
      </c>
      <c r="C18" s="6" t="s">
        <v>174</v>
      </c>
      <c r="D18" s="31" t="s">
        <v>188</v>
      </c>
      <c r="E18" s="31"/>
      <c r="F18" s="31"/>
      <c r="G18" s="31"/>
      <c r="H18" s="31"/>
      <c r="I18" s="3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0</v>
      </c>
      <c r="R18" s="1"/>
      <c r="S18" s="1"/>
    </row>
    <row r="19" spans="2:19" x14ac:dyDescent="0.25">
      <c r="B19" s="6">
        <f t="shared" si="1"/>
        <v>11</v>
      </c>
      <c r="C19" s="6" t="s">
        <v>175</v>
      </c>
      <c r="D19" s="31" t="s">
        <v>189</v>
      </c>
      <c r="E19" s="31"/>
      <c r="F19" s="31"/>
      <c r="G19" s="31"/>
      <c r="H19" s="31"/>
      <c r="I19" s="31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22.5</v>
      </c>
      <c r="R19" s="1"/>
      <c r="S19" s="1"/>
    </row>
    <row r="20" spans="2:19" x14ac:dyDescent="0.25">
      <c r="B20" s="6">
        <f t="shared" si="1"/>
        <v>12</v>
      </c>
      <c r="C20" s="6" t="s">
        <v>73</v>
      </c>
      <c r="D20" s="31" t="s">
        <v>190</v>
      </c>
      <c r="E20" s="31"/>
      <c r="F20" s="31"/>
      <c r="G20" s="31"/>
      <c r="H20" s="31"/>
      <c r="I20" s="3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0</v>
      </c>
      <c r="R20" s="1"/>
      <c r="S20" s="1"/>
    </row>
    <row r="21" spans="2:19" x14ac:dyDescent="0.25">
      <c r="B21" s="6">
        <f t="shared" si="1"/>
        <v>13</v>
      </c>
      <c r="C21" s="6" t="s">
        <v>192</v>
      </c>
      <c r="D21" s="31" t="s">
        <v>191</v>
      </c>
      <c r="E21" s="31"/>
      <c r="F21" s="31"/>
      <c r="G21" s="31"/>
      <c r="H21" s="31"/>
      <c r="I21" s="31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22.5</v>
      </c>
      <c r="R21" s="1"/>
      <c r="S21" s="1"/>
    </row>
    <row r="22" spans="2:19" x14ac:dyDescent="0.25">
      <c r="B22" s="6">
        <f t="shared" si="1"/>
        <v>14</v>
      </c>
      <c r="C22" s="6" t="s">
        <v>193</v>
      </c>
      <c r="D22" s="31" t="s">
        <v>194</v>
      </c>
      <c r="E22" s="31"/>
      <c r="F22" s="31"/>
      <c r="G22" s="31"/>
      <c r="H22" s="31"/>
      <c r="I22" s="31"/>
      <c r="J22" s="4">
        <v>83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20.75</v>
      </c>
      <c r="R22" s="1"/>
      <c r="S22" s="1"/>
    </row>
    <row r="23" spans="2:19" x14ac:dyDescent="0.25">
      <c r="B23" s="6">
        <f t="shared" si="1"/>
        <v>15</v>
      </c>
      <c r="C23" s="6" t="s">
        <v>202</v>
      </c>
      <c r="D23" s="31" t="s">
        <v>195</v>
      </c>
      <c r="E23" s="31"/>
      <c r="F23" s="31"/>
      <c r="G23" s="31"/>
      <c r="H23" s="31"/>
      <c r="I23" s="31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21.25</v>
      </c>
      <c r="R23" s="1"/>
      <c r="S23" s="1"/>
    </row>
    <row r="24" spans="2:19" x14ac:dyDescent="0.25">
      <c r="B24" s="6">
        <f t="shared" si="1"/>
        <v>16</v>
      </c>
      <c r="C24" s="6" t="s">
        <v>82</v>
      </c>
      <c r="D24" s="31" t="s">
        <v>80</v>
      </c>
      <c r="E24" s="31"/>
      <c r="F24" s="31"/>
      <c r="G24" s="31"/>
      <c r="H24" s="31"/>
      <c r="I24" s="3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  <c r="R24" s="1"/>
      <c r="S24" s="1"/>
    </row>
    <row r="25" spans="2:19" x14ac:dyDescent="0.25">
      <c r="B25" s="6">
        <f t="shared" si="1"/>
        <v>17</v>
      </c>
      <c r="C25" s="6" t="s">
        <v>181</v>
      </c>
      <c r="D25" s="31" t="s">
        <v>196</v>
      </c>
      <c r="E25" s="31"/>
      <c r="F25" s="31"/>
      <c r="G25" s="31"/>
      <c r="H25" s="31"/>
      <c r="I25" s="31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20.25</v>
      </c>
      <c r="R25" s="1"/>
      <c r="S25" s="1"/>
    </row>
    <row r="26" spans="2:19" x14ac:dyDescent="0.25">
      <c r="B26" s="6">
        <f t="shared" si="1"/>
        <v>18</v>
      </c>
      <c r="C26" s="6" t="s">
        <v>180</v>
      </c>
      <c r="D26" s="31" t="s">
        <v>197</v>
      </c>
      <c r="E26" s="31"/>
      <c r="F26" s="31"/>
      <c r="G26" s="31"/>
      <c r="H26" s="31"/>
      <c r="I26" s="31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23.75</v>
      </c>
      <c r="R26" s="1"/>
    </row>
    <row r="27" spans="2:19" x14ac:dyDescent="0.25">
      <c r="B27" s="6">
        <f t="shared" si="1"/>
        <v>19</v>
      </c>
      <c r="C27" s="6" t="s">
        <v>179</v>
      </c>
      <c r="D27" s="31" t="s">
        <v>198</v>
      </c>
      <c r="E27" s="31"/>
      <c r="F27" s="31"/>
      <c r="G27" s="31"/>
      <c r="H27" s="31"/>
      <c r="I27" s="31"/>
      <c r="J27" s="4">
        <v>83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20.75</v>
      </c>
      <c r="R27" s="1"/>
    </row>
    <row r="28" spans="2:19" x14ac:dyDescent="0.25">
      <c r="B28" s="6">
        <f t="shared" si="1"/>
        <v>20</v>
      </c>
      <c r="C28" s="6" t="s">
        <v>178</v>
      </c>
      <c r="D28" s="31" t="s">
        <v>199</v>
      </c>
      <c r="E28" s="31"/>
      <c r="F28" s="31"/>
      <c r="G28" s="31"/>
      <c r="H28" s="31"/>
      <c r="I28" s="31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21.25</v>
      </c>
      <c r="R28" s="1"/>
    </row>
    <row r="29" spans="2:19" x14ac:dyDescent="0.25">
      <c r="B29" s="6">
        <f t="shared" si="1"/>
        <v>21</v>
      </c>
      <c r="C29" s="6" t="s">
        <v>177</v>
      </c>
      <c r="D29" s="31" t="s">
        <v>200</v>
      </c>
      <c r="E29" s="31"/>
      <c r="F29" s="31"/>
      <c r="G29" s="31"/>
      <c r="H29" s="31"/>
      <c r="I29" s="3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0</v>
      </c>
      <c r="R29" s="1"/>
    </row>
    <row r="30" spans="2:19" x14ac:dyDescent="0.25">
      <c r="B30" s="6">
        <f t="shared" si="1"/>
        <v>22</v>
      </c>
      <c r="C30" s="6" t="s">
        <v>176</v>
      </c>
      <c r="D30" s="31" t="s">
        <v>201</v>
      </c>
      <c r="E30" s="31"/>
      <c r="F30" s="31"/>
      <c r="G30" s="31"/>
      <c r="H30" s="31"/>
      <c r="I30" s="31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0</v>
      </c>
      <c r="R30" s="1"/>
    </row>
    <row r="31" spans="2:19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>
        <f>J31/22</f>
        <v>0</v>
      </c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1"/>
      <c r="E54" s="31"/>
      <c r="F54" s="31"/>
      <c r="G54" s="31"/>
      <c r="H54" s="31"/>
      <c r="I54" s="31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25"/>
      <c r="E55" s="25"/>
      <c r="F55" s="25"/>
      <c r="G55" s="25"/>
      <c r="H55" s="25"/>
      <c r="I55" s="25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25"/>
      <c r="E56" s="25"/>
      <c r="F56" s="25"/>
      <c r="G56" s="25"/>
      <c r="H56" s="25"/>
      <c r="I56" s="25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25"/>
      <c r="E57" s="25"/>
      <c r="F57" s="25"/>
      <c r="G57" s="25"/>
      <c r="H57" s="25"/>
      <c r="I57" s="25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25"/>
      <c r="E58" s="25"/>
      <c r="F58" s="25"/>
      <c r="G58" s="25"/>
      <c r="H58" s="25"/>
      <c r="I58" s="25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25"/>
      <c r="E59" s="25"/>
      <c r="F59" s="25"/>
      <c r="G59" s="25"/>
      <c r="H59" s="25"/>
      <c r="I59" s="25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25"/>
      <c r="E60" s="25"/>
      <c r="F60" s="25"/>
      <c r="G60" s="25"/>
      <c r="H60" s="25"/>
      <c r="I60" s="25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25"/>
      <c r="E61" s="25"/>
      <c r="F61" s="25"/>
      <c r="G61" s="25"/>
      <c r="H61" s="25"/>
      <c r="I61" s="25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27"/>
      <c r="E62" s="28"/>
      <c r="F62" s="28"/>
      <c r="G62" s="28"/>
      <c r="H62" s="28"/>
      <c r="I62" s="29"/>
      <c r="J62" s="3"/>
      <c r="K62" s="3"/>
      <c r="L62" s="3"/>
      <c r="M62" s="3"/>
      <c r="N62" s="3"/>
      <c r="O62" s="3"/>
      <c r="P62" s="10"/>
    </row>
    <row r="63" spans="2:16" x14ac:dyDescent="0.25">
      <c r="C63" s="26"/>
      <c r="D63" s="26"/>
      <c r="E63" s="1"/>
      <c r="H63" s="38" t="s">
        <v>19</v>
      </c>
      <c r="I63" s="38"/>
      <c r="J63" s="11">
        <f>COUNTIF(J9:J62,"&gt;=70")</f>
        <v>16</v>
      </c>
      <c r="K63" s="11">
        <f t="shared" ref="K63:O63" si="2">COUNTIF(K9:K62,"&gt;=70")</f>
        <v>0</v>
      </c>
      <c r="L63" s="11">
        <f t="shared" si="2"/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5">
        <f t="shared" ref="P63" si="3">COUNTIF(P9:P57,"&gt;=70")</f>
        <v>0</v>
      </c>
    </row>
    <row r="64" spans="2:16" x14ac:dyDescent="0.25">
      <c r="C64" s="26"/>
      <c r="D64" s="26"/>
      <c r="E64" s="8"/>
      <c r="H64" s="39" t="s">
        <v>20</v>
      </c>
      <c r="I64" s="39"/>
      <c r="J64" s="12">
        <f>COUNTIF(J9:J62,"&lt;70")</f>
        <v>7</v>
      </c>
      <c r="K64" s="12">
        <f t="shared" ref="K64:P64" si="4">COUNTIF(K9:K62,"&lt;70")</f>
        <v>22</v>
      </c>
      <c r="L64" s="12">
        <f t="shared" si="4"/>
        <v>22</v>
      </c>
      <c r="M64" s="12">
        <f t="shared" si="4"/>
        <v>22</v>
      </c>
      <c r="N64" s="12">
        <f t="shared" si="4"/>
        <v>22</v>
      </c>
      <c r="O64" s="12">
        <f t="shared" si="4"/>
        <v>22</v>
      </c>
      <c r="P64" s="12">
        <f t="shared" si="4"/>
        <v>22</v>
      </c>
    </row>
    <row r="65" spans="3:16" x14ac:dyDescent="0.25">
      <c r="C65" s="26"/>
      <c r="D65" s="26"/>
      <c r="E65" s="26"/>
      <c r="H65" s="39" t="s">
        <v>21</v>
      </c>
      <c r="I65" s="39"/>
      <c r="J65" s="12">
        <f>COUNT(J9:J62)</f>
        <v>23</v>
      </c>
      <c r="K65" s="12">
        <f t="shared" ref="K65:P65" si="5">COUNT(K9:K62)</f>
        <v>22</v>
      </c>
      <c r="L65" s="12">
        <f t="shared" si="5"/>
        <v>22</v>
      </c>
      <c r="M65" s="12">
        <f t="shared" si="5"/>
        <v>22</v>
      </c>
      <c r="N65" s="12">
        <f t="shared" si="5"/>
        <v>22</v>
      </c>
      <c r="O65" s="12">
        <f t="shared" si="5"/>
        <v>22</v>
      </c>
      <c r="P65" s="12">
        <f t="shared" si="5"/>
        <v>22</v>
      </c>
    </row>
    <row r="66" spans="3:16" x14ac:dyDescent="0.25">
      <c r="C66" s="26"/>
      <c r="D66" s="26"/>
      <c r="E66" s="1"/>
      <c r="H66" s="40" t="s">
        <v>16</v>
      </c>
      <c r="I66" s="40"/>
      <c r="J66" s="13">
        <f>J63/J65</f>
        <v>0.69565217391304346</v>
      </c>
      <c r="K66" s="14">
        <f t="shared" ref="K66:P66" si="6">K63/K65</f>
        <v>0</v>
      </c>
      <c r="L66" s="14">
        <f t="shared" si="6"/>
        <v>0</v>
      </c>
      <c r="M66" s="14">
        <f t="shared" si="6"/>
        <v>0</v>
      </c>
      <c r="N66" s="14">
        <f t="shared" si="6"/>
        <v>0</v>
      </c>
      <c r="O66" s="14">
        <f t="shared" si="6"/>
        <v>0</v>
      </c>
      <c r="P66" s="14">
        <f t="shared" si="6"/>
        <v>0</v>
      </c>
    </row>
    <row r="67" spans="3:16" x14ac:dyDescent="0.25">
      <c r="C67" s="26"/>
      <c r="D67" s="26"/>
      <c r="E67" s="1"/>
      <c r="H67" s="40" t="s">
        <v>17</v>
      </c>
      <c r="I67" s="40"/>
      <c r="J67" s="13">
        <f>J64/J65</f>
        <v>0.30434782608695654</v>
      </c>
      <c r="K67" s="13">
        <f t="shared" ref="K67:P67" si="7">K64/K65</f>
        <v>1</v>
      </c>
      <c r="L67" s="14">
        <f t="shared" si="7"/>
        <v>1</v>
      </c>
      <c r="M67" s="14">
        <f t="shared" si="7"/>
        <v>1</v>
      </c>
      <c r="N67" s="14">
        <f t="shared" si="7"/>
        <v>1</v>
      </c>
      <c r="O67" s="14">
        <f t="shared" si="7"/>
        <v>1</v>
      </c>
      <c r="P67" s="14">
        <f t="shared" si="7"/>
        <v>1</v>
      </c>
    </row>
    <row r="68" spans="3:16" x14ac:dyDescent="0.25">
      <c r="C68" s="26"/>
      <c r="D68" s="26"/>
      <c r="E68" s="8"/>
    </row>
    <row r="69" spans="3:16" x14ac:dyDescent="0.25">
      <c r="C69" s="1"/>
      <c r="D69" s="1"/>
      <c r="E69" s="8"/>
    </row>
    <row r="70" spans="3:16" x14ac:dyDescent="0.25">
      <c r="J70" s="45"/>
      <c r="K70" s="45"/>
      <c r="L70" s="45"/>
      <c r="M70" s="45"/>
      <c r="N70" s="45"/>
      <c r="O70" s="45"/>
    </row>
    <row r="71" spans="3:16" x14ac:dyDescent="0.25">
      <c r="J71" s="44" t="s">
        <v>18</v>
      </c>
      <c r="K71" s="44"/>
      <c r="L71" s="44"/>
      <c r="M71" s="44"/>
      <c r="N71" s="44"/>
      <c r="O71" s="44"/>
    </row>
  </sheetData>
  <sortState xmlns:xlrd2="http://schemas.microsoft.com/office/spreadsheetml/2017/richdata2" ref="D9:I36">
    <sortCondition ref="D9:D36"/>
  </sortState>
  <mergeCells count="76">
    <mergeCell ref="J71:O71"/>
    <mergeCell ref="C66:D66"/>
    <mergeCell ref="H66:I66"/>
    <mergeCell ref="C67:D67"/>
    <mergeCell ref="H67:I67"/>
    <mergeCell ref="C68:D68"/>
    <mergeCell ref="J70:O70"/>
    <mergeCell ref="C63:D63"/>
    <mergeCell ref="H63:I63"/>
    <mergeCell ref="C64:D64"/>
    <mergeCell ref="H64:I64"/>
    <mergeCell ref="C65:E65"/>
    <mergeCell ref="H65:I65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6:G6"/>
    <mergeCell ref="I6:J6"/>
    <mergeCell ref="K6:O6"/>
    <mergeCell ref="B2:O2"/>
    <mergeCell ref="C3:O3"/>
    <mergeCell ref="D4:G4"/>
    <mergeCell ref="J4:K4"/>
    <mergeCell ref="N4:O4"/>
    <mergeCell ref="D22:I22"/>
    <mergeCell ref="D8:I8"/>
    <mergeCell ref="D9:I9"/>
    <mergeCell ref="D10:I10"/>
    <mergeCell ref="D11:I11"/>
    <mergeCell ref="D12:I12"/>
    <mergeCell ref="D14:I14"/>
    <mergeCell ref="D15:I15"/>
    <mergeCell ref="D16:I16"/>
    <mergeCell ref="D18:I18"/>
    <mergeCell ref="D13:I13"/>
    <mergeCell ref="D17:I17"/>
    <mergeCell ref="D21:I21"/>
    <mergeCell ref="D19:I19"/>
    <mergeCell ref="D20:I2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TOPICOS </vt:lpstr>
      <vt:lpstr>HSI 401-C</vt:lpstr>
      <vt:lpstr>GSC 701-A</vt:lpstr>
      <vt:lpstr>801-A FYEP</vt:lpstr>
      <vt:lpstr>801-B FYEP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Socorro Aguirre Fernández</cp:lastModifiedBy>
  <cp:lastPrinted>2023-03-21T15:13:53Z</cp:lastPrinted>
  <dcterms:created xsi:type="dcterms:W3CDTF">2023-03-14T19:16:59Z</dcterms:created>
  <dcterms:modified xsi:type="dcterms:W3CDTF">2024-03-05T04:04:48Z</dcterms:modified>
</cp:coreProperties>
</file>