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ocuments\GESTION DEL CURSO FEB JUN 2024\REPORTE PARCIAL Y FINAL\"/>
    </mc:Choice>
  </mc:AlternateContent>
  <bookViews>
    <workbookView xWindow="-120" yWindow="-120" windowWidth="12240" windowHeight="864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2" l="1"/>
  <c r="I15" i="22"/>
  <c r="Q13" i="10" l="1"/>
  <c r="N28" i="25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I17" i="23"/>
  <c r="J17" i="23" s="1"/>
  <c r="D17" i="23"/>
  <c r="C17" i="23"/>
  <c r="A17" i="23"/>
  <c r="I16" i="23"/>
  <c r="J16" i="23" s="1"/>
  <c r="D16" i="23"/>
  <c r="C16" i="23"/>
  <c r="A16" i="23"/>
  <c r="I15" i="23"/>
  <c r="J15" i="23" s="1"/>
  <c r="D15" i="23"/>
  <c r="C15" i="23"/>
  <c r="A15" i="23"/>
  <c r="I14" i="23"/>
  <c r="J14" i="23" s="1"/>
  <c r="D14" i="23"/>
  <c r="C14" i="23"/>
  <c r="A14" i="23"/>
  <c r="B10" i="23"/>
  <c r="B38" i="23" s="1"/>
  <c r="L8" i="23"/>
  <c r="H8" i="23"/>
  <c r="E8" i="23"/>
  <c r="A16" i="22"/>
  <c r="C16" i="22"/>
  <c r="D16" i="22"/>
  <c r="L16" i="22"/>
  <c r="A17" i="22"/>
  <c r="C17" i="22"/>
  <c r="D17" i="22"/>
  <c r="I17" i="22"/>
  <c r="A27" i="22"/>
  <c r="C27" i="22"/>
  <c r="D27" i="22"/>
  <c r="E27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17" i="22"/>
  <c r="I14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I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9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<sst xmlns="http://schemas.openxmlformats.org/spreadsheetml/2006/main" count="193" uniqueCount="49">
  <si>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</si>
  <si>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</si>
  <si>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</si>
  <si>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</si>
  <si>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</si>
  <si>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</si>
  <si>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</si>
  <si>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</si>
  <si>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</si>
  <si>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</si>
  <si>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</si>
  <si>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</si>
  <si>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</si>
  <si>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</si>
  <si>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</si>
  <si>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</si>
  <si>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</si>
  <si>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</si>
  <si>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</si>
  <si>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</si>
  <si>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</si>
  <si>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</si>
  <si>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</si>
  <si>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</si>
  <si>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</si>
  <si>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</si>
  <si>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</si>
  <si>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</si>
  <si>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</si>
  <si>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</si>
  <si>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</si>
  <si>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</si>
  <si>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</si>
  <si>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</si>
  <si>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LUCILA MARÍN SANTOS</t>
  </si>
  <si>
    <t>705A</t>
  </si>
  <si>
    <t>FUNDAMENTOS DE INVESTIGACIÓN</t>
  </si>
  <si>
    <t>105B</t>
  </si>
  <si>
    <t>II</t>
  </si>
  <si>
    <t>III</t>
  </si>
  <si>
    <t>FEBRERO - JUNIO 2024</t>
  </si>
  <si>
    <t>TALLER DE INVESTIGACION II</t>
  </si>
  <si>
    <t>CONSULTORIA EMPRESARIAL</t>
  </si>
  <si>
    <t>805A</t>
  </si>
  <si>
    <t>FUNCION ADMINISTRATIVA I</t>
  </si>
  <si>
    <t>205B</t>
  </si>
  <si>
    <t>FUNDAMENTOS DE MERCADOTECNIA</t>
  </si>
  <si>
    <t>405B</t>
  </si>
  <si>
    <t>LA.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</si>
</sst>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vertical="top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7" zoomScaleNormal="100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40</v>
      </c>
      <c r="M8" s="34"/>
      <c r="N8" s="34"/>
    </row>
    <row r="10" spans="1:17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P13" s="1">
        <v>27</v>
      </c>
      <c r="Q13" s="1">
        <f>P13/P14</f>
        <v>0.84375</v>
      </c>
    </row>
    <row r="14" spans="1:17" s="11" customFormat="1" x14ac:dyDescent="0.2">
      <c r="A14" s="8" t="s">
        <v>41</v>
      </c>
      <c r="B14" s="9" t="s">
        <v>21</v>
      </c>
      <c r="C14" s="9" t="s">
        <v>35</v>
      </c>
      <c r="D14" s="9" t="s">
        <v>31</v>
      </c>
      <c r="E14" s="9">
        <v>11</v>
      </c>
      <c r="F14" s="9">
        <v>11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0.55000000000000004</v>
      </c>
      <c r="P14" s="11">
        <v>32</v>
      </c>
    </row>
    <row r="15" spans="1:17" s="11" customFormat="1" x14ac:dyDescent="0.2">
      <c r="A15" s="8" t="s">
        <v>42</v>
      </c>
      <c r="B15" s="9" t="s">
        <v>21</v>
      </c>
      <c r="C15" s="9" t="s">
        <v>43</v>
      </c>
      <c r="D15" s="9" t="s">
        <v>31</v>
      </c>
      <c r="E15" s="9">
        <v>38</v>
      </c>
      <c r="F15" s="9">
        <v>35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92</v>
      </c>
      <c r="N15" s="15">
        <v>0.92</v>
      </c>
    </row>
    <row r="16" spans="1:17" s="11" customFormat="1" x14ac:dyDescent="0.2">
      <c r="A16" s="8" t="s">
        <v>44</v>
      </c>
      <c r="B16" s="9" t="s">
        <v>21</v>
      </c>
      <c r="C16" s="9" t="s">
        <v>45</v>
      </c>
      <c r="D16" s="9" t="s">
        <v>31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96</v>
      </c>
      <c r="N16" s="15">
        <v>0.96</v>
      </c>
    </row>
    <row r="17" spans="1:14" s="11" customFormat="1" x14ac:dyDescent="0.2">
      <c r="A17" s="8" t="s">
        <v>46</v>
      </c>
      <c r="B17" s="9" t="s">
        <v>21</v>
      </c>
      <c r="C17" s="9" t="s">
        <v>47</v>
      </c>
      <c r="D17" s="9" t="s">
        <v>31</v>
      </c>
      <c r="E17" s="9">
        <v>39</v>
      </c>
      <c r="F17" s="9">
        <v>34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98</v>
      </c>
      <c r="N17" s="15">
        <v>0.9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92.5</v>
      </c>
      <c r="N28" s="19">
        <f>AVERAGE(N14:N27)</f>
        <v>0.83250000000000002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2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TALLER DE INVESTIGACION II</v>
      </c>
      <c r="B14" s="9" t="s">
        <v>38</v>
      </c>
      <c r="C14" s="9" t="str">
        <f>'1'!C14</f>
        <v>705A</v>
      </c>
      <c r="D14" s="9" t="str">
        <f>'1'!D14</f>
        <v>DLA</v>
      </c>
      <c r="E14" s="9">
        <v>11</v>
      </c>
      <c r="F14" s="9">
        <v>0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91</v>
      </c>
      <c r="N14" s="15">
        <v>0.91</v>
      </c>
    </row>
    <row r="15" spans="1:14" s="11" customFormat="1" x14ac:dyDescent="0.2">
      <c r="A15" s="8" t="s">
        <v>36</v>
      </c>
      <c r="B15" s="9" t="s">
        <v>38</v>
      </c>
      <c r="C15" s="9" t="s">
        <v>37</v>
      </c>
      <c r="D15" s="9" t="s">
        <v>31</v>
      </c>
      <c r="E15" s="9">
        <v>38</v>
      </c>
      <c r="F15" s="9">
        <v>0</v>
      </c>
      <c r="G15" s="9"/>
      <c r="H15" s="10"/>
      <c r="I15" s="9">
        <f t="shared" ref="I15" si="2">(E15-SUM(F15:G15))-K15</f>
        <v>38</v>
      </c>
      <c r="J15" s="10"/>
      <c r="K15" s="9">
        <v>0</v>
      </c>
      <c r="L15" s="10">
        <f t="shared" si="1"/>
        <v>0</v>
      </c>
      <c r="M15" s="9">
        <v>89</v>
      </c>
      <c r="N15" s="15">
        <v>0.89</v>
      </c>
    </row>
    <row r="16" spans="1:14" s="11" customFormat="1" x14ac:dyDescent="0.2">
      <c r="A16" s="21" t="str">
        <f>'1'!A16</f>
        <v>FUNCION ADMINISTRATIVA I</v>
      </c>
      <c r="B16" s="9" t="s">
        <v>38</v>
      </c>
      <c r="C16" s="9" t="str">
        <f>'1'!C16</f>
        <v>205B</v>
      </c>
      <c r="D16" s="9" t="str">
        <f>'1'!D16</f>
        <v>DLA</v>
      </c>
      <c r="E16" s="9">
        <v>24</v>
      </c>
      <c r="F16" s="9">
        <v>0</v>
      </c>
      <c r="G16" s="9"/>
      <c r="H16" s="10"/>
      <c r="I16" s="9">
        <f t="shared" si="0"/>
        <v>24</v>
      </c>
      <c r="J16" s="10"/>
      <c r="K16" s="9">
        <v>0</v>
      </c>
      <c r="L16" s="10">
        <f t="shared" si="1"/>
        <v>0</v>
      </c>
      <c r="M16" s="9">
        <v>86</v>
      </c>
      <c r="N16" s="15">
        <v>0.86</v>
      </c>
    </row>
    <row r="17" spans="1:14" s="11" customFormat="1" x14ac:dyDescent="0.2">
      <c r="A17" s="21" t="str">
        <f>'1'!A17</f>
        <v>FUNDAMENTOS DE MERCADOTECNIA</v>
      </c>
      <c r="B17" s="9" t="s">
        <v>38</v>
      </c>
      <c r="C17" s="9" t="str">
        <f>'1'!C17</f>
        <v>405B</v>
      </c>
      <c r="D17" s="9" t="str">
        <f>'1'!D17</f>
        <v>DLA</v>
      </c>
      <c r="E17" s="9">
        <v>39</v>
      </c>
      <c r="F17" s="9">
        <v>0</v>
      </c>
      <c r="G17" s="9"/>
      <c r="H17" s="10"/>
      <c r="I17" s="9">
        <f t="shared" si="0"/>
        <v>39</v>
      </c>
      <c r="J17" s="10"/>
      <c r="K17" s="9">
        <v>0</v>
      </c>
      <c r="L17" s="10">
        <f t="shared" si="1"/>
        <v>0</v>
      </c>
      <c r="M17" s="9">
        <v>97</v>
      </c>
      <c r="N17" s="15">
        <v>0.97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ref="H19:H27" si="3">F27/E27</f>
        <v>#DIV/0!</v>
      </c>
      <c r="I27" s="9">
        <f t="shared" si="0"/>
        <v>0</v>
      </c>
      <c r="J27" s="10" t="e">
        <f t="shared" ref="J19:J28" si="4">I27/E27</f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112</v>
      </c>
      <c r="J28" s="18">
        <f t="shared" si="4"/>
        <v>1</v>
      </c>
      <c r="K28" s="17">
        <f>SUM(K14:K27)</f>
        <v>0</v>
      </c>
      <c r="L28" s="18">
        <f t="shared" si="1"/>
        <v>0</v>
      </c>
      <c r="M28" s="17">
        <f>AVERAGE(M14:M27)</f>
        <v>90.75</v>
      </c>
      <c r="N28" s="19">
        <f>AVERAGE(N14:N27)</f>
        <v>0.90749999999999997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2" zoomScaleNormal="100" zoomScaleSheetLayoutView="100" workbookViewId="0">
      <selection activeCell="A18" sqref="A18: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INVESTIGACION II</v>
      </c>
      <c r="B14" s="9" t="s">
        <v>39</v>
      </c>
      <c r="C14" s="9" t="str">
        <f>'1'!C14</f>
        <v>705A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28" si="0">F14/E14</f>
        <v>0</v>
      </c>
      <c r="I14" s="9">
        <f t="shared" ref="I14:I29" si="1">(E14-SUM(F14:G14))-K14</f>
        <v>11</v>
      </c>
      <c r="J14" s="10">
        <f t="shared" ref="J14:J29" si="2">I14/E14</f>
        <v>1</v>
      </c>
      <c r="K14" s="9">
        <v>0</v>
      </c>
      <c r="L14" s="10">
        <f t="shared" ref="L14:L29" si="3">K14/E14</f>
        <v>0</v>
      </c>
      <c r="M14" s="9">
        <v>71</v>
      </c>
      <c r="N14" s="15">
        <v>1</v>
      </c>
    </row>
    <row r="15" spans="1:14" s="11" customFormat="1" x14ac:dyDescent="0.2">
      <c r="A15" s="9" t="str">
        <f>'1'!A15</f>
        <v>CONSULTORIA EMPRESARIAL</v>
      </c>
      <c r="B15" s="9" t="s">
        <v>39</v>
      </c>
      <c r="C15" s="9" t="str">
        <f>'1'!C15</f>
        <v>805A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67</v>
      </c>
      <c r="N15" s="15">
        <v>1</v>
      </c>
    </row>
    <row r="16" spans="1:14" s="11" customFormat="1" x14ac:dyDescent="0.2">
      <c r="A16" s="9" t="str">
        <f>'1'!A16</f>
        <v>FUNCION ADMINISTRATIVA I</v>
      </c>
      <c r="B16" s="9" t="s">
        <v>39</v>
      </c>
      <c r="C16" s="9" t="str">
        <f>'1'!C16</f>
        <v>205B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68</v>
      </c>
      <c r="N16" s="15">
        <v>1</v>
      </c>
    </row>
    <row r="17" spans="1:14" s="11" customFormat="1" x14ac:dyDescent="0.2">
      <c r="A17" s="9" t="str">
        <f>'1'!A17</f>
        <v>FUNDAMENTOS DE MERCADOTECNIA</v>
      </c>
      <c r="B17" s="9" t="s">
        <v>39</v>
      </c>
      <c r="C17" s="9" t="str">
        <f>'1'!C17</f>
        <v>405B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95</v>
      </c>
      <c r="N17" s="15">
        <v>1</v>
      </c>
    </row>
    <row r="18" spans="1:14" s="11" customFormat="1" x14ac:dyDescent="0.2"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112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1"/>
        <v>112</v>
      </c>
      <c r="J29" s="18">
        <f t="shared" si="2"/>
        <v>1</v>
      </c>
      <c r="K29" s="17">
        <f>SUM(K14:K28)</f>
        <v>0</v>
      </c>
      <c r="L29" s="18">
        <f t="shared" si="3"/>
        <v>0</v>
      </c>
      <c r="M29" s="17">
        <f>AVERAGE(M14:M28)</f>
        <v>75.25</v>
      </c>
      <c r="N29" s="19">
        <f>AVERAGE(N14:N28)</f>
        <v>1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MCA. LUCILA MARÍN SANTOS</v>
      </c>
      <c r="C38" s="40"/>
      <c r="D38" s="40"/>
      <c r="E38" s="13"/>
      <c r="F38" s="13"/>
      <c r="G38" s="40" t="s">
        <v>48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0" zoomScaleNormal="100" zoomScaleSheetLayoutView="100" workbookViewId="0">
      <selection activeCell="A18" sqref="A18: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6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x14ac:dyDescent="0.2">
      <c r="A14" s="9" t="str">
        <f>'1'!A14</f>
        <v>TALLER DE INVESTIGACION II</v>
      </c>
      <c r="B14" s="9"/>
      <c r="C14" s="9" t="str">
        <f>'1'!C14</f>
        <v>705A</v>
      </c>
      <c r="D14" s="9" t="str">
        <f>'1'!D14</f>
        <v>DLA</v>
      </c>
      <c r="E14" s="9">
        <v>11</v>
      </c>
      <c r="F14" s="9"/>
      <c r="G14" s="9"/>
      <c r="H14" s="10">
        <f t="shared" ref="H14:H2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9"/>
      <c r="N14" s="15"/>
    </row>
    <row r="15" spans="1:16" s="11" customFormat="1" x14ac:dyDescent="0.2">
      <c r="A15" s="9" t="str">
        <f>'1'!A15</f>
        <v>CONSULTORIA EMPRESARIAL</v>
      </c>
      <c r="B15" s="9"/>
      <c r="C15" s="9" t="str">
        <f>'1'!C15</f>
        <v>805A</v>
      </c>
      <c r="D15" s="9" t="str">
        <f>'1'!D15</f>
        <v>DLA</v>
      </c>
      <c r="E15" s="9">
        <v>38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41"/>
      <c r="N15" s="42"/>
      <c r="O15" s="42"/>
      <c r="P15" s="42"/>
    </row>
    <row r="16" spans="1:16" s="11" customFormat="1" x14ac:dyDescent="0.2">
      <c r="A16" s="9" t="str">
        <f>'1'!A16</f>
        <v>FUNCION ADMINISTRATIVA I</v>
      </c>
      <c r="B16" s="9"/>
      <c r="C16" s="9" t="str">
        <f>'1'!C16</f>
        <v>205B</v>
      </c>
      <c r="D16" s="9" t="str">
        <f>'1'!D16</f>
        <v>DLA</v>
      </c>
      <c r="E16" s="9">
        <v>24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 t="str">
        <f>'1'!A17</f>
        <v>FUNDAMENTOS DE MERCADOTECNIA</v>
      </c>
      <c r="B17" s="9"/>
      <c r="C17" s="9" t="str">
        <f>'1'!C17</f>
        <v>405B</v>
      </c>
      <c r="D17" s="9" t="str">
        <f>'1'!D17</f>
        <v>DLA</v>
      </c>
      <c r="E17" s="9">
        <v>39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9:I28" si="2">(E28-SUM(F28:G28))-K28</f>
        <v>112</v>
      </c>
      <c r="J28" s="18">
        <f t="shared" ref="J19:J28" si="3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2">
    <mergeCell ref="A35:B35"/>
    <mergeCell ref="E35:H35"/>
    <mergeCell ref="B37:D37"/>
    <mergeCell ref="G37:J37"/>
    <mergeCell ref="M12:M13"/>
    <mergeCell ref="M15:P15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2" zoomScale="110" zoomScaleNormal="11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2024</v>
      </c>
      <c r="M8" s="34"/>
      <c r="N8" s="34"/>
    </row>
    <row r="10" spans="1:14" x14ac:dyDescent="0.2">
      <c r="A10" s="4" t="s">
        <v>8</v>
      </c>
      <c r="B10" s="34" t="str">
        <f>'1'!B10</f>
        <v>MCA. LUCILA MARÍN SANTOS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INVESTIGACION II</v>
      </c>
      <c r="B14" s="9"/>
      <c r="C14" s="9" t="str">
        <f>'1'!C14</f>
        <v>705A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2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x14ac:dyDescent="0.2">
      <c r="A15" s="9" t="str">
        <f>'1'!A15</f>
        <v>CONSULTORIA EMPRESARIAL</v>
      </c>
      <c r="B15" s="9"/>
      <c r="C15" s="9" t="str">
        <f>'1'!C15</f>
        <v>805A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x14ac:dyDescent="0.2">
      <c r="A16" s="9" t="str">
        <f>'1'!A16</f>
        <v>FUNCION ADMINISTRATIVA I</v>
      </c>
      <c r="B16" s="9"/>
      <c r="C16" s="9" t="str">
        <f>'1'!C16</f>
        <v>205B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x14ac:dyDescent="0.2">
      <c r="A17" s="9" t="str">
        <f>'1'!A17</f>
        <v>FUNDAMENTOS DE MERCADOTECNIA</v>
      </c>
      <c r="B17" s="9"/>
      <c r="C17" s="9" t="str">
        <f>'1'!C17</f>
        <v>405B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0.78749999999999998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LUCILA MARÍN SANTOS</v>
      </c>
      <c r="C37" s="40"/>
      <c r="D37" s="40"/>
      <c r="E37" s="13"/>
      <c r="F37" s="13"/>
      <c r="G37" s="40" t="s">
        <v>48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Samsung</cp:lastModifiedBy>
  <cp:revision/>
  <dcterms:created xsi:type="dcterms:W3CDTF">2021-11-22T14:45:25Z</dcterms:created>
  <dcterms:modified xsi:type="dcterms:W3CDTF">2024-03-09T05:04:29Z</dcterms:modified>
  <cp:category/>
  <cp:contentStatus/>
</cp:coreProperties>
</file>