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REPORTE PARCIAL Y FINAL\"/>
    </mc:Choice>
  </mc:AlternateContent>
  <bookViews>
    <workbookView xWindow="-120" yWindow="-120" windowWidth="12240" windowHeight="8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2" l="1"/>
  <c r="Q13" i="10" l="1"/>
  <c r="N28" i="25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C16" i="22"/>
  <c r="D16" i="22"/>
  <c r="L16" i="22"/>
  <c r="C17" i="22"/>
  <c r="D17" i="22"/>
  <c r="I17" i="22"/>
  <c r="A27" i="22"/>
  <c r="C27" i="22"/>
  <c r="D27" i="22"/>
  <c r="E27" i="22"/>
  <c r="C14" i="22"/>
  <c r="D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17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<sst xmlns="http://schemas.openxmlformats.org/spreadsheetml/2006/main" count="194" uniqueCount="48">
  <si>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</si>
  <si>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</si>
  <si>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</si>
  <si>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</si>
  <si>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</si>
  <si>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</si>
  <si>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</si>
  <si>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</si>
  <si>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</si>
  <si>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</si>
  <si>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</si>
  <si>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</si>
  <si>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</si>
  <si>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</si>
  <si>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</si>
  <si>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</si>
  <si>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</si>
  <si>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</si>
  <si>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</si>
  <si>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</si>
  <si>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</si>
  <si>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</si>
  <si>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</si>
  <si>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</si>
  <si>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</si>
  <si>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</si>
  <si>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</si>
  <si>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</si>
  <si>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</si>
  <si>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</si>
  <si>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</si>
  <si>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</si>
  <si>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</si>
  <si>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</si>
  <si>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</si>
  <si>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705A</t>
  </si>
  <si>
    <t>105B</t>
  </si>
  <si>
    <t>II</t>
  </si>
  <si>
    <t>III</t>
  </si>
  <si>
    <t>FEBRERO - JUNIO 2024</t>
  </si>
  <si>
    <t>TALLER DE INVESTIGACION II</t>
  </si>
  <si>
    <t>CONSULTORIA EMPRESARIAL</t>
  </si>
  <si>
    <t>805A</t>
  </si>
  <si>
    <t>FUNCION ADMINISTRATIVA I</t>
  </si>
  <si>
    <t>205B</t>
  </si>
  <si>
    <t>FUNDAMENTOS DE MERCADOTECNIA</t>
  </si>
  <si>
    <t>405B</t>
  </si>
  <si>
    <t>LA.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</si>
</sst>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7" zoomScaleNormal="100" zoomScaleSheetLayoutView="100" workbookViewId="0">
      <selection activeCell="A27" sqref="A2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39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">
      <c r="A14" s="8" t="s">
        <v>40</v>
      </c>
      <c r="B14" s="9" t="s">
        <v>21</v>
      </c>
      <c r="C14" s="9" t="s">
        <v>35</v>
      </c>
      <c r="D14" s="9" t="s">
        <v>31</v>
      </c>
      <c r="E14" s="9">
        <v>11</v>
      </c>
      <c r="F14" s="9">
        <v>11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0.55000000000000004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38</v>
      </c>
      <c r="F15" s="9">
        <v>35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92</v>
      </c>
      <c r="N15" s="15">
        <v>0.92</v>
      </c>
    </row>
    <row r="16" spans="1:17" s="11" customFormat="1" x14ac:dyDescent="0.2">
      <c r="A16" s="8" t="s">
        <v>43</v>
      </c>
      <c r="B16" s="9" t="s">
        <v>21</v>
      </c>
      <c r="C16" s="9" t="s">
        <v>44</v>
      </c>
      <c r="D16" s="9" t="s">
        <v>31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96</v>
      </c>
      <c r="N16" s="15">
        <v>0.96</v>
      </c>
    </row>
    <row r="17" spans="1:14" s="11" customFormat="1" x14ac:dyDescent="0.2">
      <c r="A17" s="8" t="s">
        <v>45</v>
      </c>
      <c r="B17" s="9" t="s">
        <v>21</v>
      </c>
      <c r="C17" s="9" t="s">
        <v>46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98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92.5</v>
      </c>
      <c r="N28" s="19">
        <f>AVERAGE(N14:N27)</f>
        <v>0.83250000000000002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90" zoomScaleNormal="9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40</v>
      </c>
      <c r="B14" s="9">
        <v>0</v>
      </c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41</v>
      </c>
      <c r="B15" s="9">
        <v>0</v>
      </c>
      <c r="C15" s="9" t="s">
        <v>36</v>
      </c>
      <c r="D15" s="9" t="s">
        <v>31</v>
      </c>
      <c r="E15" s="9">
        <v>38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37</v>
      </c>
      <c r="C16" s="9" t="str">
        <f>'1'!C16</f>
        <v>205B</v>
      </c>
      <c r="D16" s="9" t="str">
        <f>'1'!D16</f>
        <v>DLA</v>
      </c>
      <c r="E16" s="9">
        <v>24</v>
      </c>
      <c r="F16" s="9">
        <v>20</v>
      </c>
      <c r="G16" s="9"/>
      <c r="H16" s="10"/>
      <c r="I16" s="9">
        <f t="shared" ref="I14:I28" si="1">(E16-SUM(F16:G16))-K16</f>
        <v>4</v>
      </c>
      <c r="J16" s="10"/>
      <c r="K16" s="9">
        <v>0</v>
      </c>
      <c r="L16" s="10">
        <f t="shared" si="0"/>
        <v>0</v>
      </c>
      <c r="M16" s="9">
        <v>83</v>
      </c>
      <c r="N16" s="15">
        <v>0.83</v>
      </c>
    </row>
    <row r="17" spans="1:14" s="11" customFormat="1" x14ac:dyDescent="0.2">
      <c r="A17" s="8" t="s">
        <v>45</v>
      </c>
      <c r="B17" s="9" t="s">
        <v>37</v>
      </c>
      <c r="C17" s="9" t="str">
        <f>'1'!C17</f>
        <v>405B</v>
      </c>
      <c r="D17" s="9" t="str">
        <f>'1'!D17</f>
        <v>DLA</v>
      </c>
      <c r="E17" s="9">
        <v>32</v>
      </c>
      <c r="F17" s="9">
        <v>31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96</v>
      </c>
      <c r="N17" s="15">
        <v>0.93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ref="H27" si="2">F27/E27</f>
        <v>#DIV/0!</v>
      </c>
      <c r="I27" s="9">
        <f t="shared" si="1"/>
        <v>0</v>
      </c>
      <c r="J27" s="10" t="e">
        <f t="shared" ref="J27:J28" si="3">I27/E27</f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51</v>
      </c>
      <c r="G28" s="17">
        <f>SUM(G14:G27)</f>
        <v>0</v>
      </c>
      <c r="H28" s="18">
        <f>SUM(F28:G28)/E28</f>
        <v>0.48571428571428571</v>
      </c>
      <c r="I28" s="17">
        <f t="shared" si="1"/>
        <v>54</v>
      </c>
      <c r="J28" s="18">
        <f t="shared" si="3"/>
        <v>0.51428571428571423</v>
      </c>
      <c r="K28" s="17">
        <f>SUM(K14:K27)</f>
        <v>0</v>
      </c>
      <c r="L28" s="18">
        <f t="shared" si="0"/>
        <v>0</v>
      </c>
      <c r="M28" s="17">
        <f>AVERAGE(M14:M27)</f>
        <v>44.75</v>
      </c>
      <c r="N28" s="19">
        <f>AVERAGE(N14:N27)</f>
        <v>0.44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2" zoomScaleNormal="100" zoomScaleSheetLayoutView="100" workbookViewId="0">
      <selection activeCell="A18" sqref="A18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INVESTIGACION II</v>
      </c>
      <c r="B14" s="9" t="s">
        <v>38</v>
      </c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9" si="1">(E14-SUM(F14:G14))-K14</f>
        <v>11</v>
      </c>
      <c r="J14" s="10">
        <f t="shared" ref="J14:J29" si="2">I14/E14</f>
        <v>1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CONSULTORIA EMPRESARIAL</v>
      </c>
      <c r="B15" s="9" t="s">
        <v>38</v>
      </c>
      <c r="C15" s="9" t="str">
        <f>'1'!C15</f>
        <v>805A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FUNCION ADMINISTRATIVA I</v>
      </c>
      <c r="B16" s="9" t="s">
        <v>38</v>
      </c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FUNDAMENTOS DE MERCADOTECNIA</v>
      </c>
      <c r="B17" s="9" t="s">
        <v>38</v>
      </c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112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1"/>
        <v>112</v>
      </c>
      <c r="J29" s="18">
        <f t="shared" si="2"/>
        <v>1</v>
      </c>
      <c r="K29" s="17">
        <f>SUM(K14:K28)</f>
        <v>0</v>
      </c>
      <c r="L29" s="18">
        <f t="shared" si="3"/>
        <v>0</v>
      </c>
      <c r="M29" s="17">
        <f>AVERAGE(M14:M28)</f>
        <v>75.25</v>
      </c>
      <c r="N29" s="19">
        <f>AVERAGE(N14:N28)</f>
        <v>1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LUCILA MARÍN SANTOS</v>
      </c>
      <c r="C38" s="40"/>
      <c r="D38" s="40"/>
      <c r="E38" s="13"/>
      <c r="F38" s="13"/>
      <c r="G38" s="40" t="s">
        <v>47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zoomScaleNormal="100" zoomScaleSheetLayoutView="100" workbookViewId="0">
      <selection activeCell="A18" sqref="A18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6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112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="110" zoomScaleNormal="11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2024-05-08T20:21:23Z</dcterms:modified>
  <cp:category/>
  <cp:contentStatus/>
</cp:coreProperties>
</file>