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msung\Documents\GESTION DEL CURSO FEB JUN 2024\REPORTE PARCIAL Y FINAL\"/>
    </mc:Choice>
  </mc:AlternateContent>
  <bookViews>
    <workbookView xWindow="-120" yWindow="-120" windowWidth="12240" windowHeight="8640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'3'!$A$1:$N$40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23" l="1"/>
  <c r="D17" i="23"/>
  <c r="C17" i="23"/>
  <c r="L18" i="23"/>
  <c r="I18" i="23"/>
  <c r="D18" i="23"/>
  <c r="C18" i="23"/>
  <c r="A18" i="23"/>
  <c r="L15" i="22" l="1"/>
  <c r="Q13" i="10" l="1"/>
  <c r="N28" i="25"/>
  <c r="M28" i="25"/>
  <c r="K28" i="25"/>
  <c r="G28" i="25"/>
  <c r="F28" i="25"/>
  <c r="I17" i="25"/>
  <c r="J17" i="25" s="1"/>
  <c r="D17" i="25"/>
  <c r="C17" i="25"/>
  <c r="A17" i="25"/>
  <c r="I16" i="25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D17" i="24"/>
  <c r="C17" i="24"/>
  <c r="A17" i="24"/>
  <c r="D16" i="24"/>
  <c r="C16" i="24"/>
  <c r="A16" i="24"/>
  <c r="D15" i="24"/>
  <c r="C15" i="24"/>
  <c r="A15" i="24"/>
  <c r="D14" i="24"/>
  <c r="C14" i="24"/>
  <c r="A14" i="24"/>
  <c r="B10" i="24"/>
  <c r="B37" i="24" s="1"/>
  <c r="L8" i="24"/>
  <c r="H8" i="24"/>
  <c r="E8" i="24"/>
  <c r="N31" i="23"/>
  <c r="M31" i="23"/>
  <c r="K31" i="23"/>
  <c r="G31" i="23"/>
  <c r="F31" i="23"/>
  <c r="I19" i="23"/>
  <c r="D19" i="23"/>
  <c r="C19" i="23"/>
  <c r="A19" i="23"/>
  <c r="I16" i="23"/>
  <c r="D16" i="23"/>
  <c r="C16" i="23"/>
  <c r="A16" i="23"/>
  <c r="I15" i="23"/>
  <c r="D15" i="23"/>
  <c r="C15" i="23"/>
  <c r="A15" i="23"/>
  <c r="I14" i="23"/>
  <c r="D14" i="23"/>
  <c r="C14" i="23"/>
  <c r="A14" i="23"/>
  <c r="B10" i="23"/>
  <c r="B40" i="23" s="1"/>
  <c r="L8" i="23"/>
  <c r="H8" i="23"/>
  <c r="E8" i="23"/>
  <c r="C16" i="22"/>
  <c r="D16" i="22"/>
  <c r="L16" i="22"/>
  <c r="C17" i="22"/>
  <c r="D17" i="22"/>
  <c r="I17" i="22"/>
  <c r="A27" i="22"/>
  <c r="C27" i="22"/>
  <c r="D27" i="22"/>
  <c r="E27" i="22"/>
  <c r="C14" i="22"/>
  <c r="D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17" i="22"/>
  <c r="B37" i="10"/>
  <c r="N28" i="10"/>
  <c r="M28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I16" i="22" l="1"/>
  <c r="L14" i="25"/>
  <c r="L15" i="25"/>
  <c r="L16" i="25"/>
  <c r="L17" i="25"/>
  <c r="H14" i="25"/>
  <c r="H15" i="25"/>
  <c r="H16" i="25"/>
  <c r="H17" i="25"/>
  <c r="E28" i="25"/>
  <c r="L14" i="24"/>
  <c r="L15" i="24"/>
  <c r="L16" i="24"/>
  <c r="L17" i="24"/>
  <c r="H14" i="24"/>
  <c r="H15" i="24"/>
  <c r="H16" i="24"/>
  <c r="H17" i="24"/>
  <c r="E28" i="24"/>
  <c r="L14" i="23"/>
  <c r="L15" i="23"/>
  <c r="L16" i="23"/>
  <c r="L19" i="23"/>
  <c r="E31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31" i="23"/>
  <c r="J31" i="23" s="1"/>
  <c r="L31" i="23"/>
  <c r="H31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<sst xmlns="http://schemas.openxmlformats.org/spreadsheetml/2006/main" count="197" uniqueCount="49">
  <si>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</si>
  <si>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</si>
  <si>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</si>
  <si>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</si>
  <si>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</si>
  <si>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</si>
  <si>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</si>
  <si>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</si>
  <si>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</si>
  <si>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</si>
  <si>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</si>
  <si>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</si>
  <si>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</si>
  <si>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</si>
  <si>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</si>
  <si>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</si>
  <si>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</si>
  <si>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</si>
  <si>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</si>
  <si>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</si>
  <si>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</si>
  <si>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</si>
  <si>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</si>
  <si>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</si>
  <si>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</si>
  <si>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</si>
  <si>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</si>
  <si>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</si>
  <si>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</si>
  <si>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</si>
  <si>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</si>
  <si>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</si>
  <si>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</si>
  <si>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LICENCIATURA EN ADMINISTRACION</t>
  </si>
  <si>
    <t>MCA. LUCILA MARÍN SANTOS</t>
  </si>
  <si>
    <t>705A</t>
  </si>
  <si>
    <t>105B</t>
  </si>
  <si>
    <t>II</t>
  </si>
  <si>
    <t>III</t>
  </si>
  <si>
    <t>FEBRERO - JUNIO 2024</t>
  </si>
  <si>
    <t>TALLER DE INVESTIGACION II</t>
  </si>
  <si>
    <t>CONSULTORIA EMPRESARIAL</t>
  </si>
  <si>
    <t>805A</t>
  </si>
  <si>
    <t>FUNCION ADMINISTRATIVA I</t>
  </si>
  <si>
    <t>205B</t>
  </si>
  <si>
    <t>FUNDAMENTOS DE MERCADOTECNIA</t>
  </si>
  <si>
    <t>405B</t>
  </si>
  <si>
    <t>LA. RENATA RAMOS MORENO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</si>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</sst>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12" xfId="0" applyFont="1" applyBorder="1" applyAlignment="1">
      <alignment vertical="top"/>
    </xf>
    <xf numFmtId="0" fontId="5" fillId="0" borderId="0" xfId="0" applyFont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opLeftCell="A7" zoomScaleNormal="100" zoomScaleSheetLayoutView="100" workbookViewId="0">
      <selection activeCell="A27" sqref="A2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7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29" t="s">
        <v>4</v>
      </c>
      <c r="C8" s="29"/>
      <c r="D8" s="14" t="s">
        <v>5</v>
      </c>
      <c r="E8" s="5">
        <v>4</v>
      </c>
      <c r="G8" s="4" t="s">
        <v>6</v>
      </c>
      <c r="H8" s="5">
        <v>4</v>
      </c>
      <c r="I8" s="35" t="s">
        <v>7</v>
      </c>
      <c r="J8" s="35"/>
      <c r="K8" s="35"/>
      <c r="L8" s="29" t="s">
        <v>39</v>
      </c>
      <c r="M8" s="29"/>
      <c r="N8" s="29"/>
    </row>
    <row r="10" spans="1:17" x14ac:dyDescent="0.2">
      <c r="A10" s="4" t="s">
        <v>8</v>
      </c>
      <c r="B10" s="29" t="s">
        <v>34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7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  <c r="P13" s="1">
        <v>27</v>
      </c>
      <c r="Q13" s="1">
        <f>P13/P14</f>
        <v>0.84375</v>
      </c>
    </row>
    <row r="14" spans="1:17" s="11" customFormat="1" x14ac:dyDescent="0.2">
      <c r="A14" s="8" t="s">
        <v>40</v>
      </c>
      <c r="B14" s="9" t="s">
        <v>21</v>
      </c>
      <c r="C14" s="9" t="s">
        <v>35</v>
      </c>
      <c r="D14" s="9" t="s">
        <v>31</v>
      </c>
      <c r="E14" s="9">
        <v>11</v>
      </c>
      <c r="F14" s="9">
        <v>11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84</v>
      </c>
      <c r="N14" s="15">
        <v>0.55000000000000004</v>
      </c>
      <c r="P14" s="11">
        <v>32</v>
      </c>
    </row>
    <row r="15" spans="1:17" s="11" customFormat="1" x14ac:dyDescent="0.2">
      <c r="A15" s="8" t="s">
        <v>41</v>
      </c>
      <c r="B15" s="9" t="s">
        <v>21</v>
      </c>
      <c r="C15" s="9" t="s">
        <v>42</v>
      </c>
      <c r="D15" s="9" t="s">
        <v>31</v>
      </c>
      <c r="E15" s="9">
        <v>38</v>
      </c>
      <c r="F15" s="9">
        <v>35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92</v>
      </c>
      <c r="N15" s="15">
        <v>0.92</v>
      </c>
    </row>
    <row r="16" spans="1:17" s="11" customFormat="1" x14ac:dyDescent="0.2">
      <c r="A16" s="8" t="s">
        <v>43</v>
      </c>
      <c r="B16" s="9" t="s">
        <v>21</v>
      </c>
      <c r="C16" s="9" t="s">
        <v>44</v>
      </c>
      <c r="D16" s="9" t="s">
        <v>31</v>
      </c>
      <c r="E16" s="9">
        <v>24</v>
      </c>
      <c r="F16" s="9">
        <v>23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96</v>
      </c>
      <c r="N16" s="15">
        <v>0.96</v>
      </c>
    </row>
    <row r="17" spans="1:14" s="11" customFormat="1" x14ac:dyDescent="0.2">
      <c r="A17" s="8" t="s">
        <v>45</v>
      </c>
      <c r="B17" s="9" t="s">
        <v>21</v>
      </c>
      <c r="C17" s="9" t="s">
        <v>46</v>
      </c>
      <c r="D17" s="9" t="s">
        <v>31</v>
      </c>
      <c r="E17" s="9">
        <v>39</v>
      </c>
      <c r="F17" s="9">
        <v>34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98</v>
      </c>
      <c r="N17" s="15">
        <v>0.9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103</v>
      </c>
      <c r="G28" s="17">
        <f>SUM(G14:G27)</f>
        <v>0</v>
      </c>
      <c r="H28" s="18"/>
      <c r="I28" s="17">
        <f t="shared" si="0"/>
        <v>9</v>
      </c>
      <c r="J28" s="18"/>
      <c r="K28" s="17">
        <f>SUM(K14:K27)</f>
        <v>0</v>
      </c>
      <c r="L28" s="18">
        <f t="shared" si="1"/>
        <v>0</v>
      </c>
      <c r="M28" s="17">
        <f>AVERAGE(M14:M27)</f>
        <v>92.5</v>
      </c>
      <c r="N28" s="19">
        <f>AVERAGE(N14:N27)</f>
        <v>0.83250000000000002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MCA. LUCILA MARÍN SANTOS</v>
      </c>
      <c r="C37" s="23"/>
      <c r="D37" s="23"/>
      <c r="E37" s="13"/>
      <c r="F37" s="13"/>
      <c r="G37" s="23" t="s">
        <v>47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90" zoomScaleNormal="90" zoomScaleSheetLayoutView="100" workbookViewId="0">
      <selection activeCell="B14" sqref="B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33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FEBRERO - JUNIO 2024</v>
      </c>
      <c r="M8" s="29"/>
      <c r="N8" s="29"/>
    </row>
    <row r="10" spans="1:14" x14ac:dyDescent="0.2">
      <c r="A10" s="4" t="s">
        <v>8</v>
      </c>
      <c r="B10" s="29" t="str">
        <f>'1'!B10</f>
        <v>MCA. LUCILA MARÍN SANTOS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40</v>
      </c>
      <c r="B14" s="9">
        <v>0</v>
      </c>
      <c r="C14" s="9" t="str">
        <f>'1'!C14</f>
        <v>705A</v>
      </c>
      <c r="D14" s="9" t="str">
        <f>'1'!D14</f>
        <v>DLA</v>
      </c>
      <c r="E14" s="9">
        <v>11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0</v>
      </c>
      <c r="N14" s="15">
        <v>0</v>
      </c>
    </row>
    <row r="15" spans="1:14" s="11" customFormat="1" x14ac:dyDescent="0.2">
      <c r="A15" s="8" t="s">
        <v>41</v>
      </c>
      <c r="B15" s="9">
        <v>0</v>
      </c>
      <c r="C15" s="9" t="s">
        <v>36</v>
      </c>
      <c r="D15" s="9" t="s">
        <v>31</v>
      </c>
      <c r="E15" s="9">
        <v>38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0</v>
      </c>
      <c r="N15" s="15">
        <v>0</v>
      </c>
    </row>
    <row r="16" spans="1:14" s="11" customFormat="1" x14ac:dyDescent="0.2">
      <c r="A16" s="8" t="s">
        <v>43</v>
      </c>
      <c r="B16" s="9" t="s">
        <v>37</v>
      </c>
      <c r="C16" s="9" t="str">
        <f>'1'!C16</f>
        <v>205B</v>
      </c>
      <c r="D16" s="9" t="str">
        <f>'1'!D16</f>
        <v>DLA</v>
      </c>
      <c r="E16" s="9">
        <v>24</v>
      </c>
      <c r="F16" s="9">
        <v>20</v>
      </c>
      <c r="G16" s="9"/>
      <c r="H16" s="10"/>
      <c r="I16" s="9">
        <f t="shared" ref="I16:I28" si="1">(E16-SUM(F16:G16))-K16</f>
        <v>4</v>
      </c>
      <c r="J16" s="10"/>
      <c r="K16" s="9">
        <v>0</v>
      </c>
      <c r="L16" s="10">
        <f t="shared" si="0"/>
        <v>0</v>
      </c>
      <c r="M16" s="9">
        <v>83</v>
      </c>
      <c r="N16" s="15">
        <v>0.83</v>
      </c>
    </row>
    <row r="17" spans="1:14" s="11" customFormat="1" x14ac:dyDescent="0.2">
      <c r="A17" s="8" t="s">
        <v>45</v>
      </c>
      <c r="B17" s="9" t="s">
        <v>37</v>
      </c>
      <c r="C17" s="9" t="str">
        <f>'1'!C17</f>
        <v>405B</v>
      </c>
      <c r="D17" s="9" t="str">
        <f>'1'!D17</f>
        <v>DLA</v>
      </c>
      <c r="E17" s="9">
        <v>32</v>
      </c>
      <c r="F17" s="9">
        <v>31</v>
      </c>
      <c r="G17" s="9"/>
      <c r="H17" s="10"/>
      <c r="I17" s="9">
        <f t="shared" si="1"/>
        <v>1</v>
      </c>
      <c r="J17" s="10"/>
      <c r="K17" s="9">
        <v>0</v>
      </c>
      <c r="L17" s="10">
        <f t="shared" si="0"/>
        <v>0</v>
      </c>
      <c r="M17" s="9">
        <v>96</v>
      </c>
      <c r="N17" s="15">
        <v>0.93</v>
      </c>
    </row>
    <row r="18" spans="1:14" s="11" customFormat="1" x14ac:dyDescent="0.2">
      <c r="A18" s="21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ref="H27" si="2">F27/E27</f>
        <v>#DIV/0!</v>
      </c>
      <c r="I27" s="9">
        <f t="shared" si="1"/>
        <v>0</v>
      </c>
      <c r="J27" s="10" t="e">
        <f t="shared" ref="J27:J28" si="3">I27/E27</f>
        <v>#DIV/0!</v>
      </c>
      <c r="K27" s="9"/>
      <c r="L27" s="10" t="e">
        <f t="shared" si="0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51</v>
      </c>
      <c r="G28" s="17">
        <f>SUM(G14:G27)</f>
        <v>0</v>
      </c>
      <c r="H28" s="18">
        <f>SUM(F28:G28)/E28</f>
        <v>0.48571428571428571</v>
      </c>
      <c r="I28" s="17">
        <f t="shared" si="1"/>
        <v>54</v>
      </c>
      <c r="J28" s="18">
        <f t="shared" si="3"/>
        <v>0.51428571428571423</v>
      </c>
      <c r="K28" s="17">
        <f>SUM(K14:K27)</f>
        <v>0</v>
      </c>
      <c r="L28" s="18">
        <f t="shared" si="0"/>
        <v>0</v>
      </c>
      <c r="M28" s="17">
        <f>AVERAGE(M14:M27)</f>
        <v>44.75</v>
      </c>
      <c r="N28" s="19">
        <f>AVERAGE(N14:N27)</f>
        <v>0.44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MCA. LUCILA MARÍN SANTOS</v>
      </c>
      <c r="C37" s="23"/>
      <c r="D37" s="23"/>
      <c r="E37" s="13"/>
      <c r="F37" s="13"/>
      <c r="G37" s="23" t="s">
        <v>47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abSelected="1" topLeftCell="A10" zoomScale="80" zoomScaleNormal="80" zoomScaleSheetLayoutView="100" workbookViewId="0">
      <selection activeCell="N20" sqref="N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FEBRERO - JUNIO 2024</v>
      </c>
      <c r="M8" s="29"/>
      <c r="N8" s="29"/>
    </row>
    <row r="10" spans="1:14" x14ac:dyDescent="0.2">
      <c r="A10" s="4" t="s">
        <v>8</v>
      </c>
      <c r="B10" s="29" t="str">
        <f>'1'!B10</f>
        <v>MCA. LUCILA MARÍN SANTOS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TALLER DE INVESTIGACION II</v>
      </c>
      <c r="B14" s="9" t="s">
        <v>37</v>
      </c>
      <c r="C14" s="9" t="str">
        <f>'1'!C14</f>
        <v>705A</v>
      </c>
      <c r="D14" s="9" t="str">
        <f>'1'!D14</f>
        <v>DLA</v>
      </c>
      <c r="E14" s="9">
        <v>11</v>
      </c>
      <c r="F14" s="9">
        <v>6</v>
      </c>
      <c r="G14" s="9"/>
      <c r="H14" s="10">
        <v>0</v>
      </c>
      <c r="I14" s="9">
        <f t="shared" ref="I14:I31" si="0">(E14-SUM(F14:G14))-K14</f>
        <v>5</v>
      </c>
      <c r="J14" s="10">
        <v>0</v>
      </c>
      <c r="K14" s="9">
        <v>0</v>
      </c>
      <c r="L14" s="10">
        <f t="shared" ref="L14:L31" si="1">K14/E14</f>
        <v>0</v>
      </c>
      <c r="M14" s="9">
        <v>49</v>
      </c>
      <c r="N14" s="15">
        <v>0.55000000000000004</v>
      </c>
    </row>
    <row r="15" spans="1:14" s="11" customFormat="1" x14ac:dyDescent="0.2">
      <c r="A15" s="9" t="str">
        <f>'1'!A15</f>
        <v>CONSULTORIA EMPRESARIAL</v>
      </c>
      <c r="B15" s="9" t="s">
        <v>37</v>
      </c>
      <c r="C15" s="9" t="str">
        <f>'1'!C15</f>
        <v>805A</v>
      </c>
      <c r="D15" s="9" t="str">
        <f>'1'!D15</f>
        <v>DLA</v>
      </c>
      <c r="E15" s="9">
        <v>38</v>
      </c>
      <c r="F15" s="9">
        <v>35</v>
      </c>
      <c r="G15" s="9"/>
      <c r="H15" s="10">
        <v>0</v>
      </c>
      <c r="I15" s="9">
        <f t="shared" si="0"/>
        <v>3</v>
      </c>
      <c r="J15" s="10">
        <v>0</v>
      </c>
      <c r="K15" s="9">
        <v>0</v>
      </c>
      <c r="L15" s="10">
        <f t="shared" si="1"/>
        <v>0</v>
      </c>
      <c r="M15" s="9">
        <v>92</v>
      </c>
      <c r="N15" s="15">
        <v>0.92</v>
      </c>
    </row>
    <row r="16" spans="1:14" s="11" customFormat="1" x14ac:dyDescent="0.2">
      <c r="A16" s="9" t="str">
        <f>'1'!A16</f>
        <v>FUNCION ADMINISTRATIVA I</v>
      </c>
      <c r="B16" s="9" t="s">
        <v>38</v>
      </c>
      <c r="C16" s="9" t="str">
        <f>'1'!C16</f>
        <v>205B</v>
      </c>
      <c r="D16" s="9" t="str">
        <f>'1'!D16</f>
        <v>DLA</v>
      </c>
      <c r="E16" s="9">
        <v>24</v>
      </c>
      <c r="F16" s="9">
        <v>18</v>
      </c>
      <c r="G16" s="9"/>
      <c r="H16" s="10">
        <v>0</v>
      </c>
      <c r="I16" s="9">
        <f t="shared" si="0"/>
        <v>6</v>
      </c>
      <c r="J16" s="10">
        <v>0</v>
      </c>
      <c r="K16" s="9">
        <v>0</v>
      </c>
      <c r="L16" s="10">
        <f t="shared" si="1"/>
        <v>0</v>
      </c>
      <c r="M16" s="9">
        <v>75</v>
      </c>
      <c r="N16" s="15">
        <v>0.75</v>
      </c>
    </row>
    <row r="17" spans="1:14" s="11" customFormat="1" x14ac:dyDescent="0.2">
      <c r="A17" s="9" t="s">
        <v>43</v>
      </c>
      <c r="B17" s="9" t="s">
        <v>48</v>
      </c>
      <c r="C17" s="9" t="str">
        <f>'1'!C17</f>
        <v>405B</v>
      </c>
      <c r="D17" s="9" t="str">
        <f>'1'!D17</f>
        <v>DLA</v>
      </c>
      <c r="E17" s="9">
        <v>24</v>
      </c>
      <c r="F17" s="9">
        <v>18</v>
      </c>
      <c r="G17" s="9"/>
      <c r="H17" s="10">
        <v>0</v>
      </c>
      <c r="I17" s="9">
        <f t="shared" ref="I17" si="2">(E17-SUM(F17:G17))-K17</f>
        <v>5</v>
      </c>
      <c r="J17" s="10">
        <v>0</v>
      </c>
      <c r="K17" s="9">
        <v>1</v>
      </c>
      <c r="L17" s="10">
        <v>0</v>
      </c>
      <c r="M17" s="9">
        <v>75</v>
      </c>
      <c r="N17" s="15">
        <v>0.75</v>
      </c>
    </row>
    <row r="18" spans="1:14" s="11" customFormat="1" x14ac:dyDescent="0.2">
      <c r="A18" s="9" t="str">
        <f>'1'!A17</f>
        <v>FUNDAMENTOS DE MERCADOTECNIA</v>
      </c>
      <c r="B18" s="9" t="s">
        <v>38</v>
      </c>
      <c r="C18" s="9" t="str">
        <f>'1'!C17</f>
        <v>405B</v>
      </c>
      <c r="D18" s="9" t="str">
        <f>'1'!D17</f>
        <v>DLA</v>
      </c>
      <c r="E18" s="9">
        <v>32</v>
      </c>
      <c r="F18" s="9">
        <v>31</v>
      </c>
      <c r="G18" s="9"/>
      <c r="H18" s="10">
        <v>0</v>
      </c>
      <c r="I18" s="9">
        <f t="shared" ref="I18" si="3">(E18-SUM(F18:G18))-K18</f>
        <v>1</v>
      </c>
      <c r="J18" s="10">
        <v>0</v>
      </c>
      <c r="K18" s="9">
        <v>0</v>
      </c>
      <c r="L18" s="10">
        <f t="shared" ref="L18" si="4">K18/E18</f>
        <v>0</v>
      </c>
      <c r="M18" s="9">
        <v>97</v>
      </c>
      <c r="N18" s="15">
        <v>0.97</v>
      </c>
    </row>
    <row r="19" spans="1:14" s="11" customFormat="1" x14ac:dyDescent="0.2">
      <c r="A19" s="9" t="str">
        <f>'1'!A17</f>
        <v>FUNDAMENTOS DE MERCADOTECNIA</v>
      </c>
      <c r="B19" s="9" t="s">
        <v>48</v>
      </c>
      <c r="C19" s="9" t="str">
        <f>'1'!C17</f>
        <v>405B</v>
      </c>
      <c r="D19" s="9" t="str">
        <f>'1'!D17</f>
        <v>DLA</v>
      </c>
      <c r="E19" s="9">
        <v>32</v>
      </c>
      <c r="F19" s="9">
        <v>31</v>
      </c>
      <c r="G19" s="9"/>
      <c r="H19" s="10">
        <v>0</v>
      </c>
      <c r="I19" s="9">
        <f t="shared" si="0"/>
        <v>1</v>
      </c>
      <c r="J19" s="10">
        <v>0</v>
      </c>
      <c r="K19" s="9">
        <v>0</v>
      </c>
      <c r="L19" s="10">
        <f t="shared" si="1"/>
        <v>0</v>
      </c>
      <c r="M19" s="9">
        <v>97</v>
      </c>
      <c r="N19" s="15">
        <v>0.97</v>
      </c>
    </row>
    <row r="20" spans="1:14" s="11" customFormat="1" x14ac:dyDescent="0.2"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ht="16.5" customHeigh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161</v>
      </c>
      <c r="F31" s="17">
        <f>SUM(F14:F30)</f>
        <v>139</v>
      </c>
      <c r="G31" s="17">
        <f>SUM(G14:G30)</f>
        <v>0</v>
      </c>
      <c r="H31" s="18">
        <f>SUM(F31:G31)/E31</f>
        <v>0.86335403726708071</v>
      </c>
      <c r="I31" s="17">
        <f t="shared" si="0"/>
        <v>21</v>
      </c>
      <c r="J31" s="18">
        <f t="shared" ref="J14:J31" si="5">I31/E31</f>
        <v>0.13043478260869565</v>
      </c>
      <c r="K31" s="17">
        <f>SUM(K14:K30)</f>
        <v>1</v>
      </c>
      <c r="L31" s="18">
        <f t="shared" si="1"/>
        <v>6.2111801242236021E-3</v>
      </c>
      <c r="M31" s="17">
        <f>AVERAGE(M14:M30)</f>
        <v>80.833333333333329</v>
      </c>
      <c r="N31" s="19">
        <f>AVERAGE(N14:N30)</f>
        <v>0.81833333333333336</v>
      </c>
    </row>
    <row r="33" spans="1:14" ht="120" customHeight="1" x14ac:dyDescent="0.2">
      <c r="A33" s="32" t="s">
        <v>26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5" spans="1:14" x14ac:dyDescent="0.2">
      <c r="A35" s="12"/>
    </row>
    <row r="36" spans="1:14" x14ac:dyDescent="0.2">
      <c r="B36" s="26" t="s">
        <v>27</v>
      </c>
      <c r="C36" s="26"/>
      <c r="D36" s="26"/>
      <c r="G36" s="27" t="s">
        <v>28</v>
      </c>
      <c r="H36" s="27"/>
      <c r="I36" s="27"/>
      <c r="J36" s="27"/>
    </row>
    <row r="37" spans="1:14" ht="62.25" customHeight="1" x14ac:dyDescent="0.2">
      <c r="B37" s="28"/>
      <c r="C37" s="28"/>
      <c r="D37" s="28"/>
      <c r="G37" s="29"/>
      <c r="H37" s="29"/>
      <c r="I37" s="29"/>
      <c r="J37" s="29"/>
    </row>
    <row r="38" spans="1:14" hidden="1" x14ac:dyDescent="0.2">
      <c r="A38" s="22" t="e">
        <v>#REF!</v>
      </c>
      <c r="B38" s="22"/>
      <c r="C38" s="6"/>
      <c r="E38" s="22"/>
      <c r="F38" s="22"/>
      <c r="G38" s="22"/>
      <c r="H38" s="22"/>
    </row>
    <row r="39" spans="1:14" hidden="1" x14ac:dyDescent="0.2"/>
    <row r="40" spans="1:14" ht="45" customHeight="1" x14ac:dyDescent="0.2">
      <c r="B40" s="23" t="str">
        <f>B10</f>
        <v>MCA. LUCILA MARÍN SANTOS</v>
      </c>
      <c r="C40" s="23"/>
      <c r="D40" s="23"/>
      <c r="E40" s="13"/>
      <c r="F40" s="13"/>
      <c r="G40" s="23" t="s">
        <v>47</v>
      </c>
      <c r="H40" s="23"/>
      <c r="I40" s="23"/>
      <c r="J40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3:N33"/>
    <mergeCell ref="B37:D37"/>
    <mergeCell ref="G37:J37"/>
    <mergeCell ref="B36:D36"/>
    <mergeCell ref="G36:J36"/>
    <mergeCell ref="A38:B38"/>
    <mergeCell ref="E38:H38"/>
    <mergeCell ref="B40:D40"/>
    <mergeCell ref="G40:J4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A10" zoomScaleNormal="100" zoomScaleSheetLayoutView="100" workbookViewId="0">
      <selection activeCell="A18" sqref="A18:N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6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6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6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6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6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6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FEBRERO - JUNIO 2024</v>
      </c>
      <c r="M8" s="29"/>
      <c r="N8" s="29"/>
    </row>
    <row r="10" spans="1:16" x14ac:dyDescent="0.2">
      <c r="A10" s="4" t="s">
        <v>8</v>
      </c>
      <c r="B10" s="29" t="str">
        <f>'1'!B10</f>
        <v>MCA. LUCILA MARÍN SANTOS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6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6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6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6" s="11" customFormat="1" x14ac:dyDescent="0.2">
      <c r="A14" s="9" t="str">
        <f>'1'!A14</f>
        <v>TALLER DE INVESTIGACION II</v>
      </c>
      <c r="B14" s="9"/>
      <c r="C14" s="9" t="str">
        <f>'1'!C14</f>
        <v>705A</v>
      </c>
      <c r="D14" s="9" t="str">
        <f>'1'!D14</f>
        <v>DLA</v>
      </c>
      <c r="E14" s="9">
        <v>11</v>
      </c>
      <c r="F14" s="9"/>
      <c r="G14" s="9"/>
      <c r="H14" s="10">
        <f t="shared" ref="H14:H17" si="0">F14/E14</f>
        <v>0</v>
      </c>
      <c r="I14" s="9"/>
      <c r="J14" s="10">
        <v>0</v>
      </c>
      <c r="K14" s="9">
        <v>0</v>
      </c>
      <c r="L14" s="10">
        <f t="shared" ref="L14:L28" si="1">K14/E14</f>
        <v>0</v>
      </c>
      <c r="M14" s="9"/>
      <c r="N14" s="15"/>
    </row>
    <row r="15" spans="1:16" s="11" customFormat="1" x14ac:dyDescent="0.2">
      <c r="A15" s="9" t="str">
        <f>'1'!A15</f>
        <v>CONSULTORIA EMPRESARIAL</v>
      </c>
      <c r="B15" s="9"/>
      <c r="C15" s="9" t="str">
        <f>'1'!C15</f>
        <v>805A</v>
      </c>
      <c r="D15" s="9" t="str">
        <f>'1'!D15</f>
        <v>DLA</v>
      </c>
      <c r="E15" s="9">
        <v>38</v>
      </c>
      <c r="F15" s="9"/>
      <c r="G15" s="9"/>
      <c r="H15" s="10">
        <f t="shared" si="0"/>
        <v>0</v>
      </c>
      <c r="I15" s="9"/>
      <c r="J15" s="10">
        <v>0</v>
      </c>
      <c r="K15" s="9">
        <v>0</v>
      </c>
      <c r="L15" s="10">
        <f t="shared" si="1"/>
        <v>0</v>
      </c>
      <c r="M15" s="41"/>
      <c r="N15" s="42"/>
      <c r="O15" s="42"/>
      <c r="P15" s="42"/>
    </row>
    <row r="16" spans="1:16" s="11" customFormat="1" x14ac:dyDescent="0.2">
      <c r="A16" s="9" t="str">
        <f>'1'!A16</f>
        <v>FUNCION ADMINISTRATIVA I</v>
      </c>
      <c r="B16" s="9"/>
      <c r="C16" s="9" t="str">
        <f>'1'!C16</f>
        <v>205B</v>
      </c>
      <c r="D16" s="9" t="str">
        <f>'1'!D16</f>
        <v>DLA</v>
      </c>
      <c r="E16" s="9">
        <v>24</v>
      </c>
      <c r="F16" s="9"/>
      <c r="G16" s="9"/>
      <c r="H16" s="10">
        <f t="shared" si="0"/>
        <v>0</v>
      </c>
      <c r="I16" s="9"/>
      <c r="J16" s="10">
        <v>0</v>
      </c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9" t="str">
        <f>'1'!A17</f>
        <v>FUNDAMENTOS DE MERCADOTECNIA</v>
      </c>
      <c r="B17" s="9"/>
      <c r="C17" s="9" t="str">
        <f>'1'!C17</f>
        <v>405B</v>
      </c>
      <c r="D17" s="9" t="str">
        <f>'1'!D17</f>
        <v>DLA</v>
      </c>
      <c r="E17" s="9">
        <v>39</v>
      </c>
      <c r="F17" s="9"/>
      <c r="G17" s="9"/>
      <c r="H17" s="10">
        <f t="shared" si="0"/>
        <v>0</v>
      </c>
      <c r="I17" s="9"/>
      <c r="J17" s="10">
        <v>0</v>
      </c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2">(E28-SUM(F28:G28))-K28</f>
        <v>112</v>
      </c>
      <c r="J28" s="18">
        <f t="shared" ref="J28" si="3">I28/E28</f>
        <v>1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MCA. LUCILA MARÍN SANTOS</v>
      </c>
      <c r="C37" s="23"/>
      <c r="D37" s="23"/>
      <c r="E37" s="13"/>
      <c r="F37" s="13"/>
      <c r="G37" s="23" t="s">
        <v>47</v>
      </c>
      <c r="H37" s="23"/>
      <c r="I37" s="23"/>
      <c r="J37" s="23"/>
    </row>
  </sheetData>
  <mergeCells count="32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A35:B35"/>
    <mergeCell ref="E35:H35"/>
    <mergeCell ref="B37:D37"/>
    <mergeCell ref="G37:J37"/>
    <mergeCell ref="M12:M13"/>
    <mergeCell ref="M15:P15"/>
    <mergeCell ref="N12:N13"/>
    <mergeCell ref="A30:N30"/>
    <mergeCell ref="B34:D34"/>
    <mergeCell ref="G34:J34"/>
    <mergeCell ref="B33:D33"/>
    <mergeCell ref="G33:J3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2" zoomScale="110" zoomScaleNormal="110" zoomScaleSheetLayoutView="100" workbookViewId="0">
      <selection activeCell="A30" sqref="A30:N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FEBRERO - JUNIO 2024</v>
      </c>
      <c r="M8" s="29"/>
      <c r="N8" s="29"/>
    </row>
    <row r="10" spans="1:14" x14ac:dyDescent="0.2">
      <c r="A10" s="4" t="s">
        <v>8</v>
      </c>
      <c r="B10" s="29" t="str">
        <f>'1'!B10</f>
        <v>MCA. LUCILA MARÍN SANTOS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TALLER DE INVESTIGACION II</v>
      </c>
      <c r="B14" s="9"/>
      <c r="C14" s="9" t="str">
        <f>'1'!C14</f>
        <v>705A</v>
      </c>
      <c r="D14" s="9" t="str">
        <f>'1'!D14</f>
        <v>DLA</v>
      </c>
      <c r="E14" s="9">
        <v>11</v>
      </c>
      <c r="F14" s="9">
        <v>0</v>
      </c>
      <c r="G14" s="9"/>
      <c r="H14" s="10">
        <f t="shared" ref="H14:H17" si="0">F14/E14</f>
        <v>0</v>
      </c>
      <c r="I14" s="9">
        <f t="shared" ref="I14:I28" si="1">(E14-SUM(F14:G14))-K14</f>
        <v>11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>
        <v>76</v>
      </c>
      <c r="N14" s="15">
        <v>0.77</v>
      </c>
    </row>
    <row r="15" spans="1:14" s="11" customFormat="1" x14ac:dyDescent="0.2">
      <c r="A15" s="9" t="str">
        <f>'1'!A15</f>
        <v>CONSULTORIA EMPRESARIAL</v>
      </c>
      <c r="B15" s="9"/>
      <c r="C15" s="9" t="str">
        <f>'1'!C15</f>
        <v>805A</v>
      </c>
      <c r="D15" s="9" t="str">
        <f>'1'!D15</f>
        <v>DLA</v>
      </c>
      <c r="E15" s="9">
        <v>38</v>
      </c>
      <c r="F15" s="9">
        <v>0</v>
      </c>
      <c r="G15" s="9"/>
      <c r="H15" s="10">
        <f t="shared" si="0"/>
        <v>0</v>
      </c>
      <c r="I15" s="9">
        <f t="shared" si="1"/>
        <v>38</v>
      </c>
      <c r="J15" s="10">
        <f t="shared" si="2"/>
        <v>1</v>
      </c>
      <c r="K15" s="9">
        <v>0</v>
      </c>
      <c r="L15" s="10">
        <f t="shared" si="3"/>
        <v>0</v>
      </c>
      <c r="M15" s="9">
        <v>51</v>
      </c>
      <c r="N15" s="15">
        <v>0.67</v>
      </c>
    </row>
    <row r="16" spans="1:14" s="11" customFormat="1" x14ac:dyDescent="0.2">
      <c r="A16" s="9" t="str">
        <f>'1'!A16</f>
        <v>FUNCION ADMINISTRATIVA I</v>
      </c>
      <c r="B16" s="9"/>
      <c r="C16" s="9" t="str">
        <f>'1'!C16</f>
        <v>205B</v>
      </c>
      <c r="D16" s="9" t="str">
        <f>'1'!D16</f>
        <v>DLA</v>
      </c>
      <c r="E16" s="9">
        <v>24</v>
      </c>
      <c r="F16" s="9">
        <v>0</v>
      </c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>
        <v>0</v>
      </c>
      <c r="L16" s="10">
        <f t="shared" si="3"/>
        <v>0</v>
      </c>
      <c r="M16" s="9">
        <v>80</v>
      </c>
      <c r="N16" s="15">
        <v>0.79</v>
      </c>
    </row>
    <row r="17" spans="1:14" s="11" customFormat="1" x14ac:dyDescent="0.2">
      <c r="A17" s="9" t="str">
        <f>'1'!A17</f>
        <v>FUNDAMENTOS DE MERCADOTECNIA</v>
      </c>
      <c r="B17" s="9"/>
      <c r="C17" s="9" t="str">
        <f>'1'!C17</f>
        <v>405B</v>
      </c>
      <c r="D17" s="9" t="str">
        <f>'1'!D17</f>
        <v>DLA</v>
      </c>
      <c r="E17" s="9">
        <v>39</v>
      </c>
      <c r="F17" s="9">
        <v>0</v>
      </c>
      <c r="G17" s="9"/>
      <c r="H17" s="10">
        <f t="shared" si="0"/>
        <v>0</v>
      </c>
      <c r="I17" s="9">
        <f t="shared" si="1"/>
        <v>39</v>
      </c>
      <c r="J17" s="10">
        <f t="shared" si="2"/>
        <v>1</v>
      </c>
      <c r="K17" s="9">
        <v>0</v>
      </c>
      <c r="L17" s="10">
        <f t="shared" si="3"/>
        <v>0</v>
      </c>
      <c r="M17" s="9">
        <v>93</v>
      </c>
      <c r="N17" s="15">
        <v>0.92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>
        <f>AVERAGE(M14:M27)</f>
        <v>75</v>
      </c>
      <c r="N28" s="19">
        <f>AVERAGE(N14:N27)</f>
        <v>0.78749999999999998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MCA. LUCILA MARÍN SANTOS</v>
      </c>
      <c r="C37" s="23"/>
      <c r="D37" s="23"/>
      <c r="E37" s="13"/>
      <c r="F37" s="13"/>
      <c r="G37" s="23" t="s">
        <v>47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Samsung</cp:lastModifiedBy>
  <cp:revision/>
  <dcterms:created xsi:type="dcterms:W3CDTF">2021-11-22T14:45:25Z</dcterms:created>
  <dcterms:modified xsi:type="dcterms:W3CDTF">2024-06-04T18:11:30Z</dcterms:modified>
  <cp:category/>
  <cp:contentStatus/>
</cp:coreProperties>
</file>