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-120" yWindow="-120" windowWidth="12240" windowHeight="86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D17" i="23"/>
  <c r="C17" i="23"/>
  <c r="L18" i="23"/>
  <c r="I18" i="23"/>
  <c r="D18" i="23"/>
  <c r="C18" i="23"/>
  <c r="A18" i="23"/>
  <c r="L15" i="22" l="1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31" i="23"/>
  <c r="M31" i="23"/>
  <c r="K31" i="23"/>
  <c r="G31" i="23"/>
  <c r="F31" i="23"/>
  <c r="I19" i="23"/>
  <c r="D19" i="23"/>
  <c r="C19" i="23"/>
  <c r="A19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40" i="23" s="1"/>
  <c r="L8" i="23"/>
  <c r="H8" i="23"/>
  <c r="E8" i="23"/>
  <c r="C16" i="22"/>
  <c r="D16" i="22"/>
  <c r="L16" i="22"/>
  <c r="C17" i="22"/>
  <c r="D17" i="22"/>
  <c r="I17" i="22"/>
  <c r="A27" i="22"/>
  <c r="C27" i="22"/>
  <c r="D27" i="22"/>
  <c r="E27" i="22"/>
  <c r="C14" i="22"/>
  <c r="D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17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9" i="23"/>
  <c r="E31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31" i="23"/>
  <c r="J31" i="23" s="1"/>
  <c r="L31" i="23"/>
  <c r="H31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<sst xmlns="http://schemas.openxmlformats.org/spreadsheetml/2006/main" count="197" uniqueCount="49">
  <si>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</si>
  <si>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</si>
  <si>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</si>
  <si>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</si>
  <si>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</si>
  <si>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</si>
  <si>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</si>
  <si>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</si>
  <si>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</si>
  <si>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</si>
  <si>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</si>
  <si>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</si>
  <si>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</si>
  <si>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</si>
  <si>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</si>
  <si>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</si>
  <si>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</si>
  <si>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</si>
  <si>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</si>
  <si>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</si>
  <si>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</si>
  <si>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</si>
  <si>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</si>
  <si>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</si>
  <si>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</si>
  <si>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</si>
  <si>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</si>
  <si>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</si>
  <si>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</si>
  <si>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</si>
  <si>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</si>
  <si>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</si>
  <si>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</si>
  <si>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</si>
  <si>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</si>
  <si>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</si>
  <si>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</si>
  <si>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II</t>
  </si>
  <si>
    <t>III</t>
  </si>
  <si>
    <t>FEBRERO - JUNIO 2024</t>
  </si>
  <si>
    <t>TALLER DE INVESTIGACION II</t>
  </si>
  <si>
    <t>CONSULTORIA EMPRESARIAL</t>
  </si>
  <si>
    <t>805A</t>
  </si>
  <si>
    <t>FUNCION ADMINISTRATIVA I</t>
  </si>
  <si>
    <t>205B</t>
  </si>
  <si>
    <t>FUNDAMENTOS DE MERCADOTECNIA</t>
  </si>
  <si>
    <t>405B</t>
  </si>
  <si>
    <t>LA. RENATA RAMOS MORENO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</si>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</sst>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7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39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x14ac:dyDescent="0.2">
      <c r="A14" s="8" t="s">
        <v>40</v>
      </c>
      <c r="B14" s="9" t="s">
        <v>21</v>
      </c>
      <c r="C14" s="9" t="s">
        <v>35</v>
      </c>
      <c r="D14" s="9" t="s">
        <v>31</v>
      </c>
      <c r="E14" s="9">
        <v>11</v>
      </c>
      <c r="F14" s="9">
        <v>11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0.55000000000000004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38</v>
      </c>
      <c r="F15" s="9">
        <v>35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7" s="11" customFormat="1" x14ac:dyDescent="0.2">
      <c r="A16" s="8" t="s">
        <v>43</v>
      </c>
      <c r="B16" s="9" t="s">
        <v>21</v>
      </c>
      <c r="C16" s="9" t="s">
        <v>44</v>
      </c>
      <c r="D16" s="9" t="s">
        <v>31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96</v>
      </c>
      <c r="N16" s="15">
        <v>0.96</v>
      </c>
    </row>
    <row r="17" spans="1:14" s="11" customFormat="1" x14ac:dyDescent="0.2">
      <c r="A17" s="8" t="s">
        <v>45</v>
      </c>
      <c r="B17" s="9" t="s">
        <v>21</v>
      </c>
      <c r="C17" s="9" t="s">
        <v>46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98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0.83250000000000002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0" zoomScaleNormal="90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40</v>
      </c>
      <c r="B14" s="9">
        <v>0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41</v>
      </c>
      <c r="B15" s="9">
        <v>0</v>
      </c>
      <c r="C15" s="9" t="s">
        <v>36</v>
      </c>
      <c r="D15" s="9" t="s">
        <v>31</v>
      </c>
      <c r="E15" s="9">
        <v>38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37</v>
      </c>
      <c r="C16" s="9" t="str">
        <f>'1'!C16</f>
        <v>205B</v>
      </c>
      <c r="D16" s="9" t="str">
        <f>'1'!D16</f>
        <v>DLA</v>
      </c>
      <c r="E16" s="9">
        <v>24</v>
      </c>
      <c r="F16" s="9">
        <v>20</v>
      </c>
      <c r="G16" s="9"/>
      <c r="H16" s="10"/>
      <c r="I16" s="9">
        <f t="shared" ref="I16:I28" si="1">(E16-SUM(F16:G16))-K16</f>
        <v>4</v>
      </c>
      <c r="J16" s="10"/>
      <c r="K16" s="9">
        <v>0</v>
      </c>
      <c r="L16" s="10">
        <f t="shared" si="0"/>
        <v>0</v>
      </c>
      <c r="M16" s="9">
        <v>83</v>
      </c>
      <c r="N16" s="15">
        <v>0.83</v>
      </c>
    </row>
    <row r="17" spans="1:14" s="11" customFormat="1" x14ac:dyDescent="0.2">
      <c r="A17" s="8" t="s">
        <v>45</v>
      </c>
      <c r="B17" s="9" t="s">
        <v>37</v>
      </c>
      <c r="C17" s="9" t="str">
        <f>'1'!C17</f>
        <v>405B</v>
      </c>
      <c r="D17" s="9" t="str">
        <f>'1'!D17</f>
        <v>DLA</v>
      </c>
      <c r="E17" s="9">
        <v>32</v>
      </c>
      <c r="F17" s="9">
        <v>31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0.93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ref="H27" si="2">F27/E27</f>
        <v>#DIV/0!</v>
      </c>
      <c r="I27" s="9">
        <f t="shared" si="1"/>
        <v>0</v>
      </c>
      <c r="J27" s="10" t="e">
        <f t="shared" ref="J27:J28" si="3">I27/E27</f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51</v>
      </c>
      <c r="G28" s="17">
        <f>SUM(G14:G27)</f>
        <v>0</v>
      </c>
      <c r="H28" s="18">
        <f>SUM(F28:G28)/E28</f>
        <v>0.48571428571428571</v>
      </c>
      <c r="I28" s="17">
        <f t="shared" si="1"/>
        <v>54</v>
      </c>
      <c r="J28" s="18">
        <f t="shared" si="3"/>
        <v>0.51428571428571423</v>
      </c>
      <c r="K28" s="17">
        <f>SUM(K14:K27)</f>
        <v>0</v>
      </c>
      <c r="L28" s="18">
        <f t="shared" si="0"/>
        <v>0</v>
      </c>
      <c r="M28" s="17">
        <f>AVERAGE(M14:M27)</f>
        <v>44.75</v>
      </c>
      <c r="N28" s="19">
        <f>AVERAGE(N14:N27)</f>
        <v>0.44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0" zoomScale="80" zoomScaleNormal="8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INVESTIGACION II</v>
      </c>
      <c r="B14" s="9" t="s">
        <v>37</v>
      </c>
      <c r="C14" s="9" t="str">
        <f>'1'!C14</f>
        <v>705A</v>
      </c>
      <c r="D14" s="9" t="str">
        <f>'1'!D14</f>
        <v>DLA</v>
      </c>
      <c r="E14" s="9">
        <v>11</v>
      </c>
      <c r="F14" s="9">
        <v>6</v>
      </c>
      <c r="G14" s="9"/>
      <c r="H14" s="10">
        <v>0</v>
      </c>
      <c r="I14" s="9">
        <f t="shared" ref="I14:I31" si="0">(E14-SUM(F14:G14))-K14</f>
        <v>5</v>
      </c>
      <c r="J14" s="10">
        <v>0</v>
      </c>
      <c r="K14" s="9">
        <v>0</v>
      </c>
      <c r="L14" s="10">
        <f t="shared" ref="L14:L31" si="1">K14/E14</f>
        <v>0</v>
      </c>
      <c r="M14" s="9">
        <v>49</v>
      </c>
      <c r="N14" s="15">
        <v>0.55000000000000004</v>
      </c>
    </row>
    <row r="15" spans="1:14" s="11" customFormat="1" x14ac:dyDescent="0.2">
      <c r="A15" s="9" t="str">
        <f>'1'!A15</f>
        <v>CONSULTORIA EMPRESARIAL</v>
      </c>
      <c r="B15" s="9" t="s">
        <v>37</v>
      </c>
      <c r="C15" s="9" t="str">
        <f>'1'!C15</f>
        <v>805A</v>
      </c>
      <c r="D15" s="9" t="str">
        <f>'1'!D15</f>
        <v>DLA</v>
      </c>
      <c r="E15" s="9">
        <v>38</v>
      </c>
      <c r="F15" s="9">
        <v>35</v>
      </c>
      <c r="G15" s="9"/>
      <c r="H15" s="10">
        <v>0</v>
      </c>
      <c r="I15" s="9">
        <f t="shared" si="0"/>
        <v>3</v>
      </c>
      <c r="J15" s="10">
        <v>0</v>
      </c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4" s="11" customFormat="1" x14ac:dyDescent="0.2">
      <c r="A16" s="9" t="str">
        <f>'1'!A16</f>
        <v>FUNCION ADMINISTRATIVA I</v>
      </c>
      <c r="B16" s="9" t="s">
        <v>38</v>
      </c>
      <c r="C16" s="9" t="str">
        <f>'1'!C16</f>
        <v>205B</v>
      </c>
      <c r="D16" s="9" t="str">
        <f>'1'!D16</f>
        <v>DLA</v>
      </c>
      <c r="E16" s="9">
        <v>24</v>
      </c>
      <c r="F16" s="9">
        <v>18</v>
      </c>
      <c r="G16" s="9"/>
      <c r="H16" s="10">
        <v>0</v>
      </c>
      <c r="I16" s="9">
        <f t="shared" si="0"/>
        <v>6</v>
      </c>
      <c r="J16" s="10">
        <v>0</v>
      </c>
      <c r="K16" s="9">
        <v>0</v>
      </c>
      <c r="L16" s="10">
        <f t="shared" si="1"/>
        <v>0</v>
      </c>
      <c r="M16" s="9">
        <v>75</v>
      </c>
      <c r="N16" s="15">
        <v>0.75</v>
      </c>
    </row>
    <row r="17" spans="1:14" s="11" customFormat="1" x14ac:dyDescent="0.2">
      <c r="A17" s="9" t="s">
        <v>43</v>
      </c>
      <c r="B17" s="9" t="s">
        <v>48</v>
      </c>
      <c r="C17" s="9" t="str">
        <f>'1'!C17</f>
        <v>405B</v>
      </c>
      <c r="D17" s="9" t="str">
        <f>'1'!D17</f>
        <v>DLA</v>
      </c>
      <c r="E17" s="9">
        <v>24</v>
      </c>
      <c r="F17" s="9">
        <v>18</v>
      </c>
      <c r="G17" s="9"/>
      <c r="H17" s="10">
        <v>0</v>
      </c>
      <c r="I17" s="9">
        <f t="shared" ref="I17" si="2">(E17-SUM(F17:G17))-K17</f>
        <v>5</v>
      </c>
      <c r="J17" s="10">
        <v>0</v>
      </c>
      <c r="K17" s="9">
        <v>1</v>
      </c>
      <c r="L17" s="10"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FUNDAMENTOS DE MERCADOTECNIA</v>
      </c>
      <c r="B18" s="9" t="s">
        <v>38</v>
      </c>
      <c r="C18" s="9" t="str">
        <f>'1'!C17</f>
        <v>405B</v>
      </c>
      <c r="D18" s="9" t="str">
        <f>'1'!D17</f>
        <v>DLA</v>
      </c>
      <c r="E18" s="9">
        <v>32</v>
      </c>
      <c r="F18" s="9">
        <v>31</v>
      </c>
      <c r="G18" s="9"/>
      <c r="H18" s="10">
        <v>0</v>
      </c>
      <c r="I18" s="9">
        <f t="shared" ref="I18" si="3">(E18-SUM(F18:G18))-K18</f>
        <v>1</v>
      </c>
      <c r="J18" s="10">
        <v>0</v>
      </c>
      <c r="K18" s="9">
        <v>0</v>
      </c>
      <c r="L18" s="10">
        <f t="shared" ref="L18" si="4">K18/E18</f>
        <v>0</v>
      </c>
      <c r="M18" s="9">
        <v>97</v>
      </c>
      <c r="N18" s="15">
        <v>0.97</v>
      </c>
    </row>
    <row r="19" spans="1:14" s="11" customFormat="1" x14ac:dyDescent="0.2">
      <c r="A19" s="9" t="str">
        <f>'1'!A17</f>
        <v>FUNDAMENTOS DE MERCADOTECNIA</v>
      </c>
      <c r="B19" s="9" t="s">
        <v>48</v>
      </c>
      <c r="C19" s="9" t="str">
        <f>'1'!C17</f>
        <v>405B</v>
      </c>
      <c r="D19" s="9" t="str">
        <f>'1'!D17</f>
        <v>DLA</v>
      </c>
      <c r="E19" s="9">
        <v>32</v>
      </c>
      <c r="F19" s="9">
        <v>31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97</v>
      </c>
      <c r="N19" s="15">
        <v>0.97</v>
      </c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161</v>
      </c>
      <c r="F31" s="17">
        <f>SUM(F14:F30)</f>
        <v>139</v>
      </c>
      <c r="G31" s="17">
        <f>SUM(G14:G30)</f>
        <v>0</v>
      </c>
      <c r="H31" s="18">
        <f>SUM(F31:G31)/E31</f>
        <v>0.86335403726708071</v>
      </c>
      <c r="I31" s="17">
        <f t="shared" si="0"/>
        <v>21</v>
      </c>
      <c r="J31" s="18">
        <f t="shared" ref="J14:J31" si="5">I31/E31</f>
        <v>0.13043478260869565</v>
      </c>
      <c r="K31" s="17">
        <f>SUM(K14:K30)</f>
        <v>1</v>
      </c>
      <c r="L31" s="18">
        <f t="shared" si="1"/>
        <v>6.2111801242236021E-3</v>
      </c>
      <c r="M31" s="17">
        <f>AVERAGE(M14:M30)</f>
        <v>80.833333333333329</v>
      </c>
      <c r="N31" s="19">
        <f>AVERAGE(N14:N30)</f>
        <v>0.81833333333333336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MCA. LUCILA MARÍN SANTOS</v>
      </c>
      <c r="C40" s="23"/>
      <c r="D40" s="23"/>
      <c r="E40" s="13"/>
      <c r="F40" s="13"/>
      <c r="G40" s="23" t="s">
        <v>47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zoomScaleNormal="100" zoomScaleSheetLayoutView="100" workbookViewId="0">
      <selection activeCell="A18" sqref="A18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6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112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2024-06-04T18:11:30Z</dcterms:modified>
  <cp:category/>
  <cp:contentStatus/>
</cp:coreProperties>
</file>