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joel\Documents\INSTRUMENTACIONES 2024\REPORTES\REPORTE 3\"/>
    </mc:Choice>
  </mc:AlternateContent>
  <xr:revisionPtr revIDLastSave="0" documentId="13_ncr:1_{33CCB68A-0A86-4647-8B3D-DE7B8C9DD5F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'3'!$A$1:$N$26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3" l="1"/>
  <c r="I15" i="23"/>
  <c r="N14" i="23"/>
  <c r="I14" i="23"/>
  <c r="I14" i="22"/>
  <c r="N15" i="22" l="1"/>
  <c r="I15" i="22"/>
  <c r="N14" i="22"/>
  <c r="N15" i="10"/>
  <c r="I15" i="10"/>
  <c r="I14" i="10"/>
  <c r="N14" i="10" l="1"/>
  <c r="N25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H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L27" i="24" s="1"/>
  <c r="I27" i="24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L22" i="24" s="1"/>
  <c r="D22" i="24"/>
  <c r="C22" i="24"/>
  <c r="A22" i="24"/>
  <c r="E21" i="24"/>
  <c r="I21" i="24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H17" i="24" s="1"/>
  <c r="D17" i="24"/>
  <c r="C17" i="24"/>
  <c r="A17" i="24"/>
  <c r="E16" i="24"/>
  <c r="H16" i="24" s="1"/>
  <c r="I16" i="24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5" i="23"/>
  <c r="M25" i="23"/>
  <c r="K25" i="23"/>
  <c r="G25" i="23"/>
  <c r="F25" i="23"/>
  <c r="A15" i="23"/>
  <c r="A14" i="23"/>
  <c r="B10" i="23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4" i="10"/>
  <c r="M25" i="10"/>
  <c r="K25" i="10"/>
  <c r="G25" i="10"/>
  <c r="F25" i="10"/>
  <c r="E25" i="10"/>
  <c r="L15" i="25"/>
  <c r="L18" i="25"/>
  <c r="L19" i="25"/>
  <c r="L20" i="25"/>
  <c r="L21" i="25"/>
  <c r="L22" i="25"/>
  <c r="L24" i="25"/>
  <c r="L25" i="25"/>
  <c r="L26" i="25"/>
  <c r="L27" i="25"/>
  <c r="H18" i="25"/>
  <c r="H19" i="25"/>
  <c r="H21" i="25"/>
  <c r="H22" i="25"/>
  <c r="H23" i="25"/>
  <c r="H24" i="25"/>
  <c r="H25" i="25"/>
  <c r="H27" i="25"/>
  <c r="L15" i="24"/>
  <c r="L16" i="24"/>
  <c r="L20" i="24"/>
  <c r="L21" i="24"/>
  <c r="L24" i="24"/>
  <c r="L25" i="24"/>
  <c r="L26" i="24"/>
  <c r="H20" i="24"/>
  <c r="H21" i="24"/>
  <c r="H24" i="24"/>
  <c r="H25" i="24"/>
  <c r="H26" i="24"/>
  <c r="H20" i="25" l="1"/>
  <c r="L23" i="25"/>
  <c r="H26" i="25"/>
  <c r="H19" i="24"/>
  <c r="L19" i="24"/>
  <c r="I22" i="24"/>
  <c r="J22" i="24" s="1"/>
  <c r="H14" i="25"/>
  <c r="I17" i="24"/>
  <c r="J17" i="24" s="1"/>
  <c r="I15" i="25"/>
  <c r="J15" i="25" s="1"/>
  <c r="L25" i="10"/>
  <c r="L17" i="25"/>
  <c r="H17" i="25"/>
  <c r="I25" i="10"/>
  <c r="L16" i="25"/>
  <c r="H18" i="24"/>
  <c r="L18" i="24"/>
  <c r="L17" i="24"/>
  <c r="H23" i="24"/>
  <c r="L23" i="24"/>
  <c r="H22" i="24"/>
  <c r="H27" i="24"/>
  <c r="E25" i="23"/>
  <c r="H25" i="23" s="1"/>
  <c r="H14" i="24"/>
  <c r="L14" i="24"/>
  <c r="E28" i="24"/>
  <c r="H15" i="24"/>
  <c r="E28" i="25"/>
  <c r="H16" i="25"/>
  <c r="L14" i="25"/>
  <c r="E28" i="22"/>
  <c r="I25" i="23" l="1"/>
  <c r="J25" i="23" s="1"/>
  <c r="L25" i="23"/>
  <c r="I28" i="24"/>
  <c r="J28" i="24" s="1"/>
  <c r="L28" i="24"/>
  <c r="H28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<sst xmlns="http://schemas.openxmlformats.org/spreadsheetml/2006/main" count="188" uniqueCount="42">
  <si>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</si>
  <si>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</si>
  <si>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</si>
  <si>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</si>
  <si>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</si>
  <si>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</si>
  <si>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</si>
  <si>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</si>
  <si>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</si>
  <si>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</si>
  <si>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</si>
  <si>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</si>
  <si>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</si>
  <si>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</si>
  <si>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</si>
  <si>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</si>
  <si>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</si>
  <si>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</si>
  <si>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</si>
  <si>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</si>
  <si>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</si>
  <si>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</si>
  <si>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</si>
  <si>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</si>
  <si>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</si>
  <si>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</si>
  <si>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</si>
  <si>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</si>
  <si>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</si>
  <si>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</si>
  <si>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</si>
  <si>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IEM</t>
  </si>
  <si>
    <t>ELECTROMECÁNICA</t>
  </si>
  <si>
    <t>JOEL FRANCISCO PAVA CHIPOL</t>
  </si>
  <si>
    <t>ESTEBAN DOMINGUEZ FISCAL</t>
  </si>
  <si>
    <t>Método del Elemento Finito</t>
  </si>
  <si>
    <t>602B</t>
  </si>
  <si>
    <t>602A</t>
  </si>
  <si>
    <t>Febrero-Junio 2024</t>
  </si>
  <si>
    <t>II</t>
  </si>
  <si>
    <t>III</t>
  </si>
  <si>
    <t xml:space="preserve">JOEL FRANCISCO PAVA CHIPOL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</si>
</sst>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39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42578125" style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2</v>
      </c>
      <c r="G8" s="4" t="s">
        <v>6</v>
      </c>
      <c r="H8" s="5">
        <v>2</v>
      </c>
      <c r="I8" s="36" t="s">
        <v>7</v>
      </c>
      <c r="J8" s="36"/>
      <c r="K8" s="36"/>
      <c r="L8" s="30" t="s">
        <v>38</v>
      </c>
      <c r="M8" s="30"/>
      <c r="N8" s="30"/>
    </row>
    <row r="10" spans="1:14" x14ac:dyDescent="0.2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2" t="s">
        <v>35</v>
      </c>
      <c r="B14" s="9" t="s">
        <v>21</v>
      </c>
      <c r="C14" s="9" t="s">
        <v>36</v>
      </c>
      <c r="D14" s="9" t="s">
        <v>31</v>
      </c>
      <c r="E14" s="9">
        <v>16</v>
      </c>
      <c r="F14" s="9">
        <v>15</v>
      </c>
      <c r="G14" s="9"/>
      <c r="H14" s="10"/>
      <c r="I14" s="9">
        <f t="shared" ref="I14:I25" si="0">(E14-SUM(F14:G14))-K14</f>
        <v>1</v>
      </c>
      <c r="J14" s="10"/>
      <c r="K14" s="9"/>
      <c r="L14" s="10">
        <v>0</v>
      </c>
      <c r="M14" s="21">
        <v>77</v>
      </c>
      <c r="N14" s="15">
        <f t="shared" ref="N14:N15" si="1">F14/E14</f>
        <v>0.9375</v>
      </c>
    </row>
    <row r="15" spans="1:14" s="11" customFormat="1" x14ac:dyDescent="0.2">
      <c r="A15" s="22" t="s">
        <v>35</v>
      </c>
      <c r="B15" s="9" t="s">
        <v>21</v>
      </c>
      <c r="C15" s="9" t="s">
        <v>37</v>
      </c>
      <c r="D15" s="9" t="s">
        <v>31</v>
      </c>
      <c r="E15" s="9">
        <v>28</v>
      </c>
      <c r="F15" s="9">
        <v>25</v>
      </c>
      <c r="G15" s="9"/>
      <c r="H15" s="10"/>
      <c r="I15" s="9">
        <f t="shared" si="0"/>
        <v>3</v>
      </c>
      <c r="J15" s="10"/>
      <c r="K15" s="9"/>
      <c r="L15" s="10">
        <v>0</v>
      </c>
      <c r="M15" s="21">
        <v>80.930000000000007</v>
      </c>
      <c r="N15" s="15">
        <f t="shared" si="1"/>
        <v>0.8928571428571429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1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44</v>
      </c>
      <c r="F25" s="17">
        <f>SUM(F14:F24)</f>
        <v>40</v>
      </c>
      <c r="G25" s="17">
        <f>SUM(G14:G24)</f>
        <v>0</v>
      </c>
      <c r="H25" s="18">
        <v>0</v>
      </c>
      <c r="I25" s="17">
        <f t="shared" si="0"/>
        <v>4</v>
      </c>
      <c r="J25" s="18">
        <v>0</v>
      </c>
      <c r="K25" s="17">
        <f>SUM(K14:K24)</f>
        <v>0</v>
      </c>
      <c r="L25" s="18">
        <f t="shared" ref="L25" si="2">K25/E25</f>
        <v>0</v>
      </c>
      <c r="M25" s="17">
        <f>AVERAGE(M14:M24)</f>
        <v>78.965000000000003</v>
      </c>
      <c r="N25" s="19">
        <f>AVERAGE(N14:N24)</f>
        <v>0.9151785714285714</v>
      </c>
    </row>
    <row r="26" spans="1:14" s="11" customForma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1" customFormat="1" ht="123" customHeight="1" x14ac:dyDescent="0.2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2">
      <c r="A29" s="12"/>
    </row>
    <row r="30" spans="1:14" ht="120" customHeight="1" x14ac:dyDescent="0.2">
      <c r="B30" s="27" t="s">
        <v>27</v>
      </c>
      <c r="C30" s="27"/>
      <c r="D30" s="27"/>
      <c r="G30" s="28" t="s">
        <v>28</v>
      </c>
      <c r="H30" s="28"/>
      <c r="I30" s="28"/>
      <c r="J30" s="28"/>
    </row>
    <row r="31" spans="1:14" x14ac:dyDescent="0.2">
      <c r="B31" s="29"/>
      <c r="C31" s="29"/>
      <c r="D31" s="29"/>
      <c r="G31" s="30"/>
      <c r="H31" s="30"/>
      <c r="I31" s="30"/>
      <c r="J31" s="30"/>
    </row>
    <row r="32" spans="1:14" x14ac:dyDescent="0.2">
      <c r="A32" s="23"/>
      <c r="B32" s="23"/>
      <c r="C32" s="6"/>
      <c r="E32" s="23"/>
      <c r="F32" s="23"/>
      <c r="G32" s="23"/>
      <c r="H32" s="23"/>
    </row>
    <row r="34" spans="2:10" ht="62.25" customHeight="1" x14ac:dyDescent="0.2">
      <c r="B34" s="24" t="str">
        <f>B10</f>
        <v>JOEL FRANCISCO PAVA CHIPOL</v>
      </c>
      <c r="C34" s="24"/>
      <c r="D34" s="24"/>
      <c r="E34" s="13"/>
      <c r="F34" s="13"/>
      <c r="G34" s="24" t="s">
        <v>34</v>
      </c>
      <c r="H34" s="24"/>
      <c r="I34" s="24"/>
      <c r="J34" s="24"/>
    </row>
    <row r="35" spans="2:10" hidden="1" x14ac:dyDescent="0.2"/>
    <row r="36" spans="2:10" hidden="1" x14ac:dyDescent="0.2"/>
    <row r="37" spans="2:10" ht="45" customHeight="1" x14ac:dyDescent="0.2"/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45" zoomScaleNormal="14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x14ac:dyDescent="0.2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2" t="s">
        <v>35</v>
      </c>
      <c r="B14" s="9" t="s">
        <v>39</v>
      </c>
      <c r="C14" s="9" t="s">
        <v>36</v>
      </c>
      <c r="D14" s="9" t="s">
        <v>31</v>
      </c>
      <c r="E14" s="9">
        <v>16</v>
      </c>
      <c r="F14" s="9">
        <v>15</v>
      </c>
      <c r="G14" s="9"/>
      <c r="H14" s="10"/>
      <c r="I14" s="9">
        <f t="shared" ref="I14:I15" si="0">(E14-SUM(F14:G14))-K14</f>
        <v>1</v>
      </c>
      <c r="J14" s="10"/>
      <c r="K14" s="9"/>
      <c r="L14" s="10">
        <v>0</v>
      </c>
      <c r="M14" s="21">
        <v>71.3</v>
      </c>
      <c r="N14" s="15">
        <f t="shared" ref="N14:N15" si="1">F14/E14</f>
        <v>0.9375</v>
      </c>
    </row>
    <row r="15" spans="1:14" s="11" customFormat="1" x14ac:dyDescent="0.2">
      <c r="A15" s="22" t="s">
        <v>35</v>
      </c>
      <c r="B15" s="9" t="s">
        <v>39</v>
      </c>
      <c r="C15" s="9" t="s">
        <v>37</v>
      </c>
      <c r="D15" s="9" t="s">
        <v>31</v>
      </c>
      <c r="E15" s="9">
        <v>28</v>
      </c>
      <c r="F15" s="9">
        <v>25</v>
      </c>
      <c r="G15" s="9"/>
      <c r="H15" s="10"/>
      <c r="I15" s="9">
        <f t="shared" si="0"/>
        <v>3</v>
      </c>
      <c r="J15" s="10"/>
      <c r="K15" s="9"/>
      <c r="L15" s="10">
        <v>0</v>
      </c>
      <c r="M15" s="21">
        <v>70.5</v>
      </c>
      <c r="N15" s="15">
        <f t="shared" si="1"/>
        <v>0.8928571428571429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44</v>
      </c>
      <c r="F28" s="17">
        <f>SUM(F14:F27)</f>
        <v>40</v>
      </c>
      <c r="G28" s="17">
        <f>SUM(G14:G27)</f>
        <v>0</v>
      </c>
      <c r="H28" s="18">
        <f>SUM(F28:G28)/E28</f>
        <v>0.90909090909090906</v>
      </c>
      <c r="I28" s="17">
        <f t="shared" ref="I28" si="2">(E28-SUM(F28:G28))-K28</f>
        <v>4</v>
      </c>
      <c r="J28" s="18">
        <f t="shared" ref="J28" si="3">I28/E28</f>
        <v>9.0909090909090912E-2</v>
      </c>
      <c r="K28" s="17">
        <f>SUM(K14:K27)</f>
        <v>0</v>
      </c>
      <c r="L28" s="18">
        <f t="shared" ref="L28" si="4">K28/E28</f>
        <v>0</v>
      </c>
      <c r="M28" s="17">
        <f>AVERAGE(M14:M27)</f>
        <v>70.900000000000006</v>
      </c>
      <c r="N28" s="19">
        <f>AVERAGE(N14:N27)</f>
        <v>0.9151785714285714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39" t="s">
        <v>28</v>
      </c>
      <c r="H33" s="39"/>
      <c r="I33" s="39"/>
      <c r="J33" s="39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JOEL FRANCISCO PAVA CHIPOL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1"/>
  <sheetViews>
    <sheetView tabSelected="1" zoomScale="130" zoomScaleNormal="130" zoomScaleSheetLayoutView="100" workbookViewId="0">
      <selection activeCell="Q24" sqref="Q2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x14ac:dyDescent="0.2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Método del Elemento Finito</v>
      </c>
      <c r="B14" s="9" t="s">
        <v>40</v>
      </c>
      <c r="C14" s="9" t="s">
        <v>36</v>
      </c>
      <c r="D14" s="9" t="s">
        <v>31</v>
      </c>
      <c r="E14" s="9">
        <v>16</v>
      </c>
      <c r="F14" s="9">
        <v>15</v>
      </c>
      <c r="G14" s="9"/>
      <c r="H14" s="10"/>
      <c r="I14" s="9">
        <f t="shared" ref="I14:I15" si="0">(E14-SUM(F14:G14))-K14</f>
        <v>1</v>
      </c>
      <c r="J14" s="10"/>
      <c r="K14" s="9"/>
      <c r="L14" s="10">
        <v>0</v>
      </c>
      <c r="M14" s="21">
        <v>68.099999999999994</v>
      </c>
      <c r="N14" s="15">
        <f t="shared" ref="N14:N15" si="1">F14/E14</f>
        <v>0.9375</v>
      </c>
    </row>
    <row r="15" spans="1:14" s="11" customFormat="1" x14ac:dyDescent="0.2">
      <c r="A15" s="9" t="str">
        <f>'1'!A15</f>
        <v>Método del Elemento Finito</v>
      </c>
      <c r="B15" s="9" t="s">
        <v>40</v>
      </c>
      <c r="C15" s="9" t="s">
        <v>37</v>
      </c>
      <c r="D15" s="9" t="s">
        <v>31</v>
      </c>
      <c r="E15" s="9">
        <v>28</v>
      </c>
      <c r="F15" s="9">
        <v>21</v>
      </c>
      <c r="G15" s="9"/>
      <c r="H15" s="10"/>
      <c r="I15" s="9">
        <f t="shared" si="0"/>
        <v>7</v>
      </c>
      <c r="J15" s="10"/>
      <c r="K15" s="9"/>
      <c r="L15" s="10">
        <v>0</v>
      </c>
      <c r="M15" s="21">
        <v>55.9</v>
      </c>
      <c r="N15" s="15">
        <f t="shared" si="1"/>
        <v>0.75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44</v>
      </c>
      <c r="F25" s="17">
        <f>SUM(F14:F24)</f>
        <v>36</v>
      </c>
      <c r="G25" s="17">
        <f>SUM(G14:G24)</f>
        <v>0</v>
      </c>
      <c r="H25" s="18">
        <f>SUM(F25:G25)/E25</f>
        <v>0.81818181818181823</v>
      </c>
      <c r="I25" s="17">
        <f t="shared" ref="I25" si="2">(E25-SUM(F25:G25))-K25</f>
        <v>8</v>
      </c>
      <c r="J25" s="18">
        <f t="shared" ref="J25" si="3">I25/E25</f>
        <v>0.18181818181818182</v>
      </c>
      <c r="K25" s="17">
        <f>SUM(K14:K24)</f>
        <v>0</v>
      </c>
      <c r="L25" s="18">
        <f t="shared" ref="L25" si="4">K25/E25</f>
        <v>0</v>
      </c>
      <c r="M25" s="17">
        <f>AVERAGE(M14:M24)</f>
        <v>62</v>
      </c>
      <c r="N25" s="19">
        <f>AVERAGE(N14:N24)</f>
        <v>0.84375</v>
      </c>
    </row>
    <row r="26" spans="1:14" s="11" customFormat="1" x14ac:dyDescent="0.2">
      <c r="A26" s="1"/>
      <c r="B26" s="43"/>
      <c r="C26" s="43"/>
      <c r="D26" s="43"/>
      <c r="E26" s="13"/>
      <c r="F26" s="13"/>
      <c r="G26" s="43"/>
      <c r="H26" s="43"/>
      <c r="I26" s="43"/>
      <c r="J26" s="43"/>
      <c r="K26" s="1"/>
      <c r="L26" s="1"/>
      <c r="M26" s="1"/>
      <c r="N26" s="1"/>
    </row>
    <row r="27" spans="1:14" s="11" customFormat="1" ht="16.5" customHeight="1" x14ac:dyDescent="0.2">
      <c r="A27" s="44" t="s">
        <v>26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</row>
    <row r="28" spans="1:14" ht="12.75" customHeight="1" x14ac:dyDescent="0.2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</row>
    <row r="29" spans="1:14" ht="12.75" customHeight="1" x14ac:dyDescent="0.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1:14" ht="12.75" customHeight="1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1" spans="1:14" ht="12.75" customHeight="1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</row>
    <row r="32" spans="1:14" ht="12.75" customHeight="1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  <row r="33" spans="1:14" ht="12.75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</row>
    <row r="34" spans="1:14" ht="12.75" customHeight="1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</row>
    <row r="35" spans="1:14" ht="12.75" customHeight="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7" spans="1:14" x14ac:dyDescent="0.2">
      <c r="B37" s="27" t="s">
        <v>27</v>
      </c>
      <c r="C37" s="27"/>
      <c r="D37" s="27"/>
      <c r="G37" s="39" t="s">
        <v>28</v>
      </c>
      <c r="H37" s="39"/>
      <c r="I37" s="39"/>
      <c r="J37" s="39"/>
    </row>
    <row r="38" spans="1:14" x14ac:dyDescent="0.2">
      <c r="B38" s="29"/>
      <c r="C38" s="29"/>
      <c r="D38" s="29"/>
      <c r="G38" s="30"/>
      <c r="H38" s="30"/>
      <c r="I38" s="30"/>
      <c r="J38" s="30"/>
    </row>
    <row r="39" spans="1:14" x14ac:dyDescent="0.2">
      <c r="A39" s="23"/>
      <c r="B39" s="23"/>
      <c r="C39" s="6"/>
      <c r="E39" s="23"/>
      <c r="F39" s="23"/>
      <c r="G39" s="23"/>
      <c r="H39" s="23"/>
    </row>
    <row r="41" spans="1:14" x14ac:dyDescent="0.2">
      <c r="B41" s="24" t="s">
        <v>41</v>
      </c>
      <c r="C41" s="24"/>
      <c r="D41" s="24"/>
      <c r="E41" s="13"/>
      <c r="F41" s="13"/>
      <c r="G41" s="24" t="s">
        <v>34</v>
      </c>
      <c r="H41" s="24"/>
      <c r="I41" s="24"/>
      <c r="J41" s="24"/>
    </row>
  </sheetData>
  <mergeCells count="33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26:D26"/>
    <mergeCell ref="G26:J26"/>
    <mergeCell ref="M12:M13"/>
    <mergeCell ref="A27:N35"/>
    <mergeCell ref="N12:N13"/>
    <mergeCell ref="A39:B39"/>
    <mergeCell ref="E39:H39"/>
    <mergeCell ref="B41:D41"/>
    <mergeCell ref="G41:J41"/>
    <mergeCell ref="B37:D37"/>
    <mergeCell ref="G37:J37"/>
    <mergeCell ref="B38:D38"/>
    <mergeCell ref="G38:J3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3" zoomScaleNormal="100" zoomScaleSheetLayoutView="100" workbookViewId="0">
      <selection activeCell="R29" sqref="R29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x14ac:dyDescent="0.2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Método del Elemento Finito</v>
      </c>
      <c r="B15" s="9"/>
      <c r="C15" s="9" t="e">
        <f>'1'!#REF!</f>
        <v>#REF!</v>
      </c>
      <c r="D15" s="9" t="str">
        <f>'1'!D14</f>
        <v>IEM</v>
      </c>
      <c r="E15" s="9">
        <f>'1'!E14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'1'!A15</f>
        <v>Método del Elemento Finito</v>
      </c>
      <c r="B18" s="9"/>
      <c r="C18" s="9" t="str">
        <f>'1'!C15</f>
        <v>602A</v>
      </c>
      <c r="D18" s="9" t="str">
        <f>'1'!D15</f>
        <v>IEM</v>
      </c>
      <c r="E18" s="9">
        <f>'1'!E15</f>
        <v>28</v>
      </c>
      <c r="F18" s="9"/>
      <c r="G18" s="9"/>
      <c r="H18" s="10">
        <f t="shared" si="0"/>
        <v>0</v>
      </c>
      <c r="I18" s="9">
        <f t="shared" si="1"/>
        <v>28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'1'!A16</f>
        <v>0</v>
      </c>
      <c r="B19" s="9"/>
      <c r="C19" s="9">
        <f>'1'!C16</f>
        <v>0</v>
      </c>
      <c r="D19" s="9">
        <f>'1'!D16</f>
        <v>0</v>
      </c>
      <c r="E19" s="9">
        <f>'1'!E16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'1'!A17</f>
        <v>0</v>
      </c>
      <c r="B20" s="9"/>
      <c r="C20" s="9">
        <f>'1'!C17</f>
        <v>0</v>
      </c>
      <c r="D20" s="9">
        <f>'1'!D17</f>
        <v>0</v>
      </c>
      <c r="E20" s="9">
        <f>'1'!E17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'1'!A18</f>
        <v>0</v>
      </c>
      <c r="B21" s="9"/>
      <c r="C21" s="9">
        <f>'1'!C18</f>
        <v>0</v>
      </c>
      <c r="D21" s="9">
        <f>'1'!D18</f>
        <v>0</v>
      </c>
      <c r="E21" s="9">
        <f>'1'!E18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39" t="s">
        <v>28</v>
      </c>
      <c r="H33" s="39"/>
      <c r="I33" s="39"/>
      <c r="J33" s="39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JOEL FRANCISCO PAVA CHIPOL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x14ac:dyDescent="0.2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Método del Elemento Finito</v>
      </c>
      <c r="B15" s="9"/>
      <c r="C15" s="9" t="e">
        <f>'1'!#REF!</f>
        <v>#REF!</v>
      </c>
      <c r="D15" s="9" t="str">
        <f>'1'!D14</f>
        <v>IEM</v>
      </c>
      <c r="E15" s="9">
        <f>'1'!E14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'1'!A15</f>
        <v>Método del Elemento Finito</v>
      </c>
      <c r="B18" s="9"/>
      <c r="C18" s="9" t="str">
        <f>'1'!C15</f>
        <v>602A</v>
      </c>
      <c r="D18" s="9" t="str">
        <f>'1'!D15</f>
        <v>IEM</v>
      </c>
      <c r="E18" s="9">
        <f>'1'!E15</f>
        <v>28</v>
      </c>
      <c r="F18" s="9"/>
      <c r="G18" s="9"/>
      <c r="H18" s="10">
        <f t="shared" si="0"/>
        <v>0</v>
      </c>
      <c r="I18" s="9">
        <f t="shared" si="1"/>
        <v>28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'1'!A16</f>
        <v>0</v>
      </c>
      <c r="B19" s="9"/>
      <c r="C19" s="9">
        <f>'1'!C16</f>
        <v>0</v>
      </c>
      <c r="D19" s="9">
        <f>'1'!D16</f>
        <v>0</v>
      </c>
      <c r="E19" s="9">
        <f>'1'!E16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'1'!A17</f>
        <v>0</v>
      </c>
      <c r="B20" s="9"/>
      <c r="C20" s="9">
        <f>'1'!C17</f>
        <v>0</v>
      </c>
      <c r="D20" s="9">
        <f>'1'!D17</f>
        <v>0</v>
      </c>
      <c r="E20" s="9">
        <f>'1'!E17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'1'!A18</f>
        <v>0</v>
      </c>
      <c r="B21" s="9"/>
      <c r="C21" s="9">
        <f>'1'!C18</f>
        <v>0</v>
      </c>
      <c r="D21" s="9">
        <f>'1'!D18</f>
        <v>0</v>
      </c>
      <c r="E21" s="9">
        <f>'1'!E18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39" t="s">
        <v>28</v>
      </c>
      <c r="H33" s="39"/>
      <c r="I33" s="39"/>
      <c r="J33" s="39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JOEL FRANCISCO PAVA CHIPOL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Francisco Pava Chipol</cp:lastModifiedBy>
  <cp:revision/>
  <dcterms:created xsi:type="dcterms:W3CDTF">2021-11-22T14:45:25Z</dcterms:created>
  <dcterms:modified xsi:type="dcterms:W3CDTF">2024-06-10T10:34:00Z</dcterms:modified>
  <cp:category/>
  <cp:contentStatus/>
</cp:coreProperties>
</file>